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73ba522b2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판단맵" sheetId="1" r:id="Rdd1fa471ab3a4c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2B2B2B"/>
      <x:name val="Carlito"/>
    </x:font>
    <x:font>
      <x:b/>
      <x:sz val="11"/>
      <x:color rgb="FFFFFFFF"/>
      <x:name val="Carlito"/>
    </x:font>
    <x:font>
      <x:b/>
      <x:sz val="11"/>
      <x:color rgb="FF111111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2A"/>
      </x:patternFill>
    </x:fill>
    <x:fill>
      <x:patternFill patternType="solid">
        <x:fgColor rgb="FFF4E7C1"/>
      </x:patternFill>
    </x:fill>
    <x:fill>
      <x:patternFill patternType="solid">
        <x:fgColor rgb="FF214E3B"/>
      </x:patternFill>
    </x:fill>
    <x:fill>
      <x:patternFill patternType="solid">
        <x:fgColor rgb="FFC7A44A"/>
      </x:patternFill>
    </x:fill>
    <x:fill>
      <x:patternFill patternType="solid">
        <x:fgColor rgb="FFFFFDF6"/>
      </x:patternFill>
    </x:fill>
    <x:fill>
      <x:patternFill patternType="solid">
        <x:fgColor rgb="FFF7F4E8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4" fillId="5" borderId="0" xfId="0" applyNumberFormat="1" applyFont="1" applyFill="1" applyBorder="1" applyAlignment="1">
      <x:alignment horizontal="left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left"/>
    </x:xf>
    <x:xf numFmtId="0" fontId="4" fillId="5" borderId="1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6" borderId="0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16cb76e314a6e" /><Relationship Type="http://schemas.openxmlformats.org/officeDocument/2006/relationships/theme" Target="/xl/theme/theme1.xml" Id="Ree6ed406e8804d43" /><Relationship Type="http://schemas.openxmlformats.org/officeDocument/2006/relationships/sharedStrings" Target="/xl/sharedStrings.xml" Id="Rd817b0096d424e5a" /><Relationship Type="http://schemas.openxmlformats.org/officeDocument/2006/relationships/worksheet" Target="/xl/worksheets/sheet1.xml" Id="Rdd1fa471ab3a4c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34" hidden="0" customWidth="1"/>
    <x:col min="5" max="5" width="3" hidden="0" customWidth="1"/>
    <x:col min="6" max="6" width="22" hidden="0" customWidth="1"/>
    <x:col min="7" max="7" width="18" hidden="0" customWidth="1"/>
    <x:col min="8" max="8" width="18" hidden="0" customWidth="1"/>
  </x:cols>
  <x:sheetData>
    <x:row r="1" ht="30" customHeight="1">
      <x:c r="A1" s="5" t="str">
        <x:v>업소용 냉장고 수리 vs 교체 판단맵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3" t="str">
        <x:v>수리비만 보지 말고, 영업중단·식재료 손실·교체 설치비까지 같은 기준으로 비교하세요.</x:v>
      </x:c>
      <x:c r="B2" s="13"/>
      <x:c r="C2" s="13"/>
      <x:c r="D2" s="13"/>
      <x:c r="E2" s="13"/>
      <x:c r="F2" s="13"/>
      <x:c r="G2" s="13"/>
      <x:c r="H2" s="13"/>
    </x:row>
    <x:row r="4">
      <x:c r="A4" s="34" t="str">
        <x:v>입력 항목</x:v>
      </x:c>
      <x:c r="B4" s="34" t="str">
        <x:v>수리안</x:v>
      </x:c>
      <x:c r="C4" s="34" t="str">
        <x:v>교체안</x:v>
      </x:c>
      <x:c r="D4" s="34" t="str">
        <x:v>설명</x:v>
      </x:c>
      <x:c r="F4" s="34" t="str">
        <x:v>비교 결과</x:v>
      </x:c>
      <x:c r="G4" s="34" t="str">
        <x:v>수리안</x:v>
      </x:c>
      <x:c r="H4" s="34" t="str">
        <x:v>교체안</x:v>
      </x:c>
    </x:row>
    <x:row r="5">
      <x:c r="A5" s="38" t="str">
        <x:v>견적 금액</x:v>
      </x:c>
      <x:c r="B5" s="44" t="n">
        <x:v>0</x:v>
      </x:c>
      <x:c r="C5" s="44" t="n">
        <x:v>0</x:v>
      </x:c>
      <x:c r="D5" s="38" t="str">
        <x:v>수리 견적 / 새 장비 구매가</x:v>
      </x:c>
      <x:c r="F5" s="38" t="str">
        <x:v>직접비</x:v>
      </x:c>
      <x:c r="G5" s="42" t="n">
        <x:f>B5+B6</x:f>
        <x:v>0</x:v>
      </x:c>
      <x:c r="H5" s="42" t="n">
        <x:f>C5+C6</x:f>
        <x:v>0</x:v>
      </x:c>
    </x:row>
    <x:row r="6">
      <x:c r="A6" s="38" t="str">
        <x:v>설치·출장·철거 등 추가비</x:v>
      </x:c>
      <x:c r="B6" s="44" t="n">
        <x:v>0</x:v>
      </x:c>
      <x:c r="C6" s="44" t="n">
        <x:v>0</x:v>
      </x:c>
      <x:c r="D6" s="38" t="str">
        <x:v>별도 비용을 합산</x:v>
      </x:c>
      <x:c r="F6" s="38" t="str">
        <x:v>영업중단 손실</x:v>
      </x:c>
      <x:c r="G6" s="42" t="n">
        <x:f>B7*B8</x:f>
        <x:v>0</x:v>
      </x:c>
      <x:c r="H6" s="42" t="n">
        <x:f>C7*C8</x:f>
        <x:v>0</x:v>
      </x:c>
    </x:row>
    <x:row r="7">
      <x:c r="A7" s="38" t="str">
        <x:v>예상 영업중단 시간(시간)</x:v>
      </x:c>
      <x:c r="B7" s="44" t="n">
        <x:v>0</x:v>
      </x:c>
      <x:c r="C7" s="44" t="n">
        <x:v>0</x:v>
      </x:c>
      <x:c r="D7" s="38" t="str">
        <x:v>장비가 정상화될 때까지</x:v>
      </x:c>
      <x:c r="F7" s="38" t="str">
        <x:v>식재료 관련비</x:v>
      </x:c>
      <x:c r="G7" s="42" t="n">
        <x:f>B9</x:f>
        <x:v>0</x:v>
      </x:c>
      <x:c r="H7" s="42" t="n">
        <x:f>C9</x:f>
        <x:v>0</x:v>
      </x:c>
    </x:row>
    <x:row r="8">
      <x:c r="A8" s="38" t="str">
        <x:v>시간당 공헌이익 손실</x:v>
      </x:c>
      <x:c r="B8" s="44" t="n">
        <x:v>0</x:v>
      </x:c>
      <x:c r="C8" s="44" t="n">
        <x:v>0</x:v>
      </x:c>
      <x:c r="D8" s="38" t="str">
        <x:v>매출이 아니라 대략적인 공헌이익 기준</x:v>
      </x:c>
      <x:c r="F8" s="38" t="str">
        <x:v>12개월 예상 총부담</x:v>
      </x:c>
      <x:c r="G8" s="42" t="n">
        <x:f>SUM(G5:G7)+B10</x:f>
        <x:v>0</x:v>
      </x:c>
      <x:c r="H8" s="42" t="n">
        <x:f>SUM(H5:H7)+C10</x:f>
        <x:v>0</x:v>
      </x:c>
    </x:row>
    <x:row r="9">
      <x:c r="A9" s="38" t="str">
        <x:v>예상 식재료 폐기·이동 비용</x:v>
      </x:c>
      <x:c r="B9" s="44" t="n">
        <x:v>0</x:v>
      </x:c>
      <x:c r="C9" s="44" t="n">
        <x:v>0</x:v>
      </x:c>
      <x:c r="D9" s="38" t="str">
        <x:v>다른 냉장고 이동, 폐기, 긴급구매 등</x:v>
      </x:c>
      <x:c r="F9" s="38" t="str">
        <x:v>비용 차이</x:v>
      </x:c>
      <x:c r="G9" s="42" t="n">
        <x:f>G8-H8</x:f>
        <x:v>0</x:v>
      </x:c>
      <x:c r="H9" s="42" t="n">
        <x:f>H8-G8</x:f>
        <x:v>0</x:v>
      </x:c>
    </x:row>
    <x:row r="10">
      <x:c r="A10" s="38" t="str">
        <x:v>향후 12개월 추가수리 예상비</x:v>
      </x:c>
      <x:c r="B10" s="44" t="n">
        <x:v>0</x:v>
      </x:c>
      <x:c r="C10" s="44" t="n">
        <x:v>0</x:v>
      </x:c>
      <x:c r="D10" s="38" t="str">
        <x:v>수리안만 해당, 모르면 0</x:v>
      </x:c>
      <x:c r="F10" s="38"/>
      <x:c r="G10" s="38"/>
      <x:c r="H10" s="38"/>
    </x:row>
    <x:row r="11">
      <x:c r="A11" s="38"/>
      <x:c r="B11" s="38"/>
      <x:c r="C11" s="38"/>
      <x:c r="D11" s="38"/>
      <x:c r="F11" s="40" t="str">
        <x:v>자동 판정</x:v>
      </x:c>
      <x:c r="G11" s="40"/>
      <x:c r="H11" s="40"/>
    </x:row>
    <x:row r="12" ht="42" customHeight="1">
      <x:c r="F12" s="48" t="str">
        <x:f>IF(AND(G8=0,H8=0),"값을 입력하세요",IF(G8&lt;H8,"비용만 보면 수리안이 낮습니다. 복구시간·온도 안정성·재고 위험을 함께 확인하세요.",IF(H8&lt;G8,"비용만 보면 교체안이 낮습니다. 납기·설치시간·기존 장비 처분비를 함께 확인하세요.","두 안의 예상 부담이 같습니다. 복구시간과 재발 가능성을 우선 비교하세요.")))</x:f>
        <x:v>값을 입력하세요</x:v>
      </x:c>
      <x:c r="G12" s="48"/>
      <x:c r="H12" s="48"/>
    </x:row>
    <x:row r="13" ht="42" customHeight="1">
      <x:c r="F13" s="48"/>
      <x:c r="G13" s="48"/>
      <x:c r="H13" s="48"/>
    </x:row>
    <x:row r="14">
      <x:c r="A14" s="29" t="str">
        <x:v>긴급 판단 체크</x:v>
      </x:c>
      <x:c r="B14" s="29"/>
      <x:c r="C14" s="29"/>
      <x:c r="D14" s="29"/>
      <x:c r="E14" s="29"/>
      <x:c r="F14" s="29"/>
      <x:c r="G14" s="29"/>
      <x:c r="H14" s="29"/>
    </x:row>
    <x:row r="16">
      <x:c r="A16" s="34" t="str">
        <x:v>확인</x:v>
      </x:c>
      <x:c r="B16" s="34" t="str">
        <x:v>질문</x:v>
      </x:c>
      <x:c r="C16" s="34" t="str">
        <x:v>다음 행동</x:v>
      </x:c>
    </x:row>
    <x:row r="17">
      <x:c r="A17" s="38" t="str">
        <x:v>현재 내부온도</x:v>
      </x:c>
      <x:c r="B17" s="38" t="str">
        <x:v>냉장 10℃ 이하 / 냉동 -18℃ 이하인지 확인</x:v>
      </x:c>
      <x:c r="C17" s="38" t="str">
        <x:v>기준 이탈 시 식재료 이동·보관대책부터</x:v>
      </x:c>
    </x:row>
    <x:row r="18">
      <x:c r="A18" s="38" t="str">
        <x:v>대체 보관</x:v>
      </x:c>
      <x:c r="B18" s="38" t="str">
        <x:v>다른 냉장고·냉동고로 즉시 이동 가능한지</x:v>
      </x:c>
      <x:c r="C18" s="38" t="str">
        <x:v>불가하면 다운타임 비용이 커짐</x:v>
      </x:c>
    </x:row>
    <x:row r="19">
      <x:c r="A19" s="38" t="str">
        <x:v>수리 부품</x:v>
      </x:c>
      <x:c r="B19" s="38" t="str">
        <x:v>기사 방문일·부품 재고·재방문 가능성</x:v>
      </x:c>
      <x:c r="C19" s="38" t="str">
        <x:v>당일 복구인지 며칠 걸리는지 확인</x:v>
      </x:c>
    </x:row>
    <x:row r="20">
      <x:c r="A20" s="38" t="str">
        <x:v>수리 범위</x:v>
      </x:c>
      <x:c r="B20" s="38" t="str">
        <x:v>단순 부품인지 핵심 냉각계통인지</x:v>
      </x:c>
      <x:c r="C20" s="38" t="str">
        <x:v>견적서에 원인·부품명·보증기간 기록</x:v>
      </x:c>
    </x:row>
    <x:row r="21">
      <x:c r="A21" s="38" t="str">
        <x:v>교체 납기</x:v>
      </x:c>
      <x:c r="B21" s="38" t="str">
        <x:v>재고·배송·설치 가능일</x:v>
      </x:c>
      <x:c r="C21" s="38" t="str">
        <x:v>구매가가 싸도 설치가 늦으면 영업손실 증가</x:v>
      </x:c>
    </x:row>
    <x:row r="22">
      <x:c r="A22" s="38" t="str">
        <x:v>전기·규격</x:v>
      </x:c>
      <x:c r="B22" s="38" t="str">
        <x:v>새 장비 크기·문 폭·콘센트·전기조건</x:v>
      </x:c>
      <x:c r="C22" s="38" t="str">
        <x:v>현장 미스매치로 설치 지연 방지</x:v>
      </x:c>
    </x:row>
    <x:row r="24">
      <x:c r="A24" s="29" t="str">
        <x:v>공식/참고 출처</x:v>
      </x:c>
      <x:c r="B24" s="29"/>
      <x:c r="C24" s="29"/>
      <x:c r="D24" s="29"/>
      <x:c r="E24" s="29"/>
      <x:c r="F24" s="29"/>
      <x:c r="G24" s="29"/>
      <x:c r="H24" s="29"/>
    </x:row>
    <x:row r="26">
      <x:c r="A26" s="34" t="str">
        <x:v>출처</x:v>
      </x:c>
      <x:c r="B26" s="34" t="str">
        <x:v>사용 근거</x:v>
      </x:c>
      <x:c r="C26" s="34" t="str">
        <x:v>URL</x:v>
      </x:c>
    </x:row>
    <x:row r="27">
      <x:c r="A27" s="38" t="str">
        <x:v>식품의약품안전처</x:v>
      </x:c>
      <x:c r="B27" s="38" t="str">
        <x:v>냉장 10℃ 이하, 냉동 -18℃ 이하 보관 안내</x:v>
      </x:c>
      <x:c r="C27" s="38" t="str">
        <x:v>https://www.mfds.go.kr/brd/m_61/view.do?seq=54273</x:v>
      </x:c>
    </x:row>
    <x:row r="28">
      <x:c r="A28" s="38" t="str">
        <x:v>스타리온</x:v>
      </x:c>
      <x:c r="B28" s="38" t="str">
        <x:v>상업용 냉장고 모델별 사용설명서 자료실</x:v>
      </x:c>
      <x:c r="C28" s="38" t="str">
        <x:v>https://www.starion.co.kr/page/page29.php?customer=2</x:v>
      </x:c>
    </x:row>
    <x:row r="29">
      <x:c r="A29" s="38" t="str">
        <x:v>국가법령정보센터</x:v>
      </x:c>
      <x:c r="B29" s="38" t="str">
        <x:v>식품 관련 냉장·냉동 보관시설 기준</x:v>
      </x:c>
      <x:c r="C29" s="38" t="str">
        <x:v>https://www.law.go.kr/</x:v>
      </x:c>
    </x:row>
  </x:sheetData>
  <x:mergeCells>
    <x:mergeCell ref="A1:H1"/>
    <x:mergeCell ref="A2:H2"/>
    <x:mergeCell ref="F11:H11"/>
    <x:mergeCell ref="F12:H13"/>
    <x:mergeCell ref="A14:H14"/>
    <x:mergeCell ref="A24:H24"/>
  </x:mergeCells>
  <x:conditionalFormatting sqref="G8:H8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{DEC673E3-A272-B3A7-0A64-89B19405F3CF}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EC673E3-A272-B3A7-0A64-89B19405F3CF}">
            <x14:dataBar gradient="1">
              <x14:cfvo type="min"/>
              <x14:cfvo type="max"/>
              <x14:fillColor rgb="FFA02B93"/>
            </x14:dataBar>
          </x14:cfRule>
          <xm:sqref>G8:H8</xm:sqref>
        </x14:conditionalFormatting>
      </x14:conditionalFormattings>
    </x:ext>
  </x:extLst>
</x:worksheet>
</file>