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b000b3039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빠른판단" sheetId="1" r:id="Rb39a7927d63f47d2"/>
    <x:sheet xmlns:r="http://schemas.openxmlformats.org/officeDocument/2006/relationships" name="매장목록" sheetId="2" r:id="Rafdf3bf4a49a44b6"/>
    <x:sheet xmlns:r="http://schemas.openxmlformats.org/officeDocument/2006/relationships" name="공식기준" sheetId="3" r:id="R9eddd72a157241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1"/>
      <x:color rgb="FFFFFFFF"/>
      <x:name val="Carlito"/>
    </x:font>
    <x:font>
      <x:sz val="11"/>
      <x:color rgb="FF333333"/>
      <x:name val="Carlito"/>
    </x:font>
    <x:font>
      <x:b/>
      <x:sz val="11"/>
      <x:color rgb="FF111111"/>
      <x:name val="Carlito"/>
    </x:font>
    <x:font>
      <x:b/>
      <x:sz val="11"/>
      <x:name val="Carlito"/>
    </x:font>
    <x:font>
      <x:b/>
      <x:sz val="11"/>
      <x:color rgb="FF12372A"/>
      <x:name val="Carlito"/>
    </x:font>
    <x:font>
      <x:b/>
      <x:sz val="11"/>
      <x:color rgb="FF333333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72A"/>
      </x:patternFill>
    </x:fill>
    <x:fill>
      <x:patternFill patternType="solid">
        <x:fgColor rgb="FFF2F0E8"/>
      </x:patternFill>
    </x:fill>
    <x:fill>
      <x:patternFill patternType="solid">
        <x:fgColor rgb="FFD0A84A"/>
      </x:patternFill>
    </x:fill>
    <x:fill>
      <x:patternFill patternType="solid">
        <x:fgColor rgb="FFFFF4C7"/>
      </x:patternFill>
    </x:fill>
    <x:fill>
      <x:patternFill patternType="solid">
        <x:fgColor rgb="FFE8EFEA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3" fillId="4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wrapText="1"/>
    </x:xf>
    <x:xf numFmtId="0" fontId="4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3" fillId="4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wrapText="1"/>
    </x:xf>
    <x:xf numFmtId="0" fontId="4" fillId="0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ill>
        <x:patternFill patternType="solid">
          <x:bgColor rgb="FFFCE8E6"/>
        </x:patternFill>
      </x:fill>
    </x:dxf>
    <x:dxf>
      <x:fill>
        <x:patternFill patternType="solid">
          <x:bgColor rgb="FFE6F4EA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E6F4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626799a1341d8" /><Relationship Type="http://schemas.openxmlformats.org/officeDocument/2006/relationships/theme" Target="/xl/theme/theme1.xml" Id="R74350689930d4cba" /><Relationship Type="http://schemas.openxmlformats.org/officeDocument/2006/relationships/sharedStrings" Target="/xl/sharedStrings.xml" Id="R456adb88c3a849ea" /><Relationship Type="http://schemas.openxmlformats.org/officeDocument/2006/relationships/worksheet" Target="/xl/worksheets/sheet1.xml" Id="Rb39a7927d63f47d2" /><Relationship Type="http://schemas.openxmlformats.org/officeDocument/2006/relationships/worksheet" Target="/xl/worksheets/sheet2.xml" Id="Rafdf3bf4a49a44b6" /><Relationship Type="http://schemas.openxmlformats.org/officeDocument/2006/relationships/worksheet" Target="/xl/worksheets/sheet3.xml" Id="R9eddd72a157241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6" hidden="0" customWidth="1"/>
    <x:col min="3" max="3" width="42" hidden="0" customWidth="1"/>
    <x:col min="4" max="4" width="22" hidden="0" customWidth="1"/>
    <x:col min="5" max="5" width="20" hidden="0" customWidth="1"/>
    <x:col min="6" max="6" width="20" hidden="0" customWidth="1"/>
  </x:cols>
  <x:sheetData>
    <x:row r="1" ht="30" customHeight="1">
      <x:c r="A1" s="56" t="str">
        <x:v>음식점 가스누설경보기 · 설치 위치 빠른판단</x:v>
      </x:c>
      <x:c r="B1" s="56"/>
      <x:c r="C1" s="56"/>
      <x:c r="D1" s="56"/>
      <x:c r="E1" s="56"/>
      <x:c r="F1" s="56"/>
    </x:row>
    <x:row r="2">
      <x:c r="A2" s="13" t="str">
        <x:v>NFTC 206 수치를 현장 치수와 대조하는 보조도구입니다. 법정 적합 판정서가 아니며, LPG·도시가스 관련 법령에 따라 적합하게 설치된 설비는 적용 관계가 달라질 수 있습니다.</x:v>
      </x:c>
      <x:c r="B2" s="13"/>
      <x:c r="C2" s="13"/>
      <x:c r="D2" s="13"/>
      <x:c r="E2" s="13"/>
      <x:c r="F2" s="13"/>
    </x:row>
    <x:row r="3">
      <x:c r="A3" s="13"/>
      <x:c r="B3" s="13"/>
      <x:c r="C3" s="13"/>
      <x:c r="D3" s="13"/>
      <x:c r="E3" s="13"/>
      <x:c r="F3" s="13"/>
    </x:row>
    <x:row r="4">
      <x:c r="A4" s="30"/>
      <x:c r="B4" s="30"/>
      <x:c r="C4" s="30"/>
      <x:c r="D4" s="30"/>
      <x:c r="E4" s="30"/>
      <x:c r="F4" s="30"/>
    </x:row>
    <x:row r="5" ht="31" customHeight="1">
      <x:c r="A5" s="57" t="str">
        <x:v>입력</x:v>
      </x:c>
      <x:c r="B5" s="57" t="str">
        <x:v>값</x:v>
      </x:c>
      <x:c r="C5" s="57" t="str">
        <x:v>기준/설명</x:v>
      </x:c>
      <x:c r="D5" s="58" t="str">
        <x:v>자동 대조 결과</x:v>
      </x:c>
      <x:c r="E5" s="58"/>
      <x:c r="F5" s="58"/>
    </x:row>
    <x:row r="6" ht="31" customHeight="1">
      <x:c r="A6" s="59" t="str">
        <x:v>사용 가스</x:v>
      </x:c>
      <x:c r="B6" s="60" t="str"/>
      <x:c r="C6" s="30" t="str">
        <x:v>먼저 공급계약·명판으로 확인</x:v>
      </x:c>
      <x:c r="D6" s="59" t="str">
        <x:v>기준 직선거리(m)</x:v>
      </x:c>
      <x:c r="E6" s="30" t="str">
        <x:f>IF(B6="공기보다 무거움(LPG 등)",4,IF(B6="공기보다 가벼움(도시가스·천연가스 계열)",8,""))</x:f>
      </x:c>
      <x:c r="F6" s="30"/>
    </x:row>
    <x:row r="7" ht="31" customHeight="1">
      <x:c r="A7" s="59" t="str">
        <x:v>연소기 중심→경보기 직선거리(m)</x:v>
      </x:c>
      <x:c r="B7" s="60" t="str"/>
      <x:c r="C7" s="30" t="str">
        <x:v>벽을 따라 잰 거리가 아니라 직선거리</x:v>
      </x:c>
      <x:c r="D7" s="59" t="str">
        <x:v>높이 기준</x:v>
      </x:c>
      <x:c r="E7" s="30" t="str">
        <x:f>IF(B6="공기보다 무거움(LPG 등)","바닥면→경보기 상단 0.3m 이하",IF(B6="공기보다 가벼움(도시가스·천연가스 계열)","천장→경보기 하단 0.3m 이하","가스 종류 확인"))</x:f>
        <x:v>가스 종류 확인</x:v>
      </x:c>
      <x:c r="F7" s="30"/>
    </x:row>
    <x:row r="8" ht="31" customHeight="1">
      <x:c r="A8" s="59" t="str">
        <x:v>천장/바닥 기준 높이(m)</x:v>
      </x:c>
      <x:c r="B8" s="60" t="str"/>
      <x:c r="C8" s="30" t="str">
        <x:v>가벼운 가스: 천장→경보기 하단 / 무거운 가스: 바닥→경보기 상단</x:v>
      </x:c>
      <x:c r="D8" s="59" t="str">
        <x:v>거리 대조</x:v>
      </x:c>
      <x:c r="E8" s="30" t="str">
        <x:f>IF(OR(B6="확인필요",B7="",E6=""),"확인 필요",IF(B7&lt;=E6,"기준 범위 입력","거리 재확인"))</x:f>
        <x:v>확인 필요</x:v>
      </x:c>
      <x:c r="F8" s="30"/>
    </x:row>
    <x:row r="9" ht="31" customHeight="1">
      <x:c r="A9" s="59" t="str">
        <x:v>환기구·급기구와 거리(m)</x:v>
      </x:c>
      <x:c r="B9" s="60" t="str"/>
      <x:c r="C9" s="30" t="str">
        <x:v>공기가 들어오는 곳에서 1.5m 이내는 설치 제외 장소</x:v>
      </x:c>
      <x:c r="D9" s="59" t="str">
        <x:v>높이 대조</x:v>
      </x:c>
      <x:c r="E9" s="30" t="str">
        <x:f>IF(OR(B6="확인필요",B8=""),"확인 필요",IF(B8&lt;=0.3,"기준 범위 입력","높이 재확인"))</x:f>
        <x:v>확인 필요</x:v>
      </x:c>
      <x:c r="F9" s="30"/>
    </x:row>
    <x:row r="10" ht="31" customHeight="1">
      <x:c r="A10" s="59" t="str">
        <x:v>제품 탐지대상 표시</x:v>
      </x:c>
      <x:c r="B10" s="60" t="str"/>
      <x:c r="C10" s="30" t="str">
        <x:v>가스 종류에 맞는 제품인지 명판 확인</x:v>
      </x:c>
      <x:c r="D10" s="59" t="str">
        <x:v>급기구 1.5m 대조</x:v>
      </x:c>
      <x:c r="E10" s="30" t="str">
        <x:f>IF(B9="","확인 필요",IF(B9&gt;1.5,"이격 입력","급기구와 거리 재확인"))</x:f>
        <x:v>확인 필요</x:v>
      </x:c>
      <x:c r="F10" s="30"/>
    </x:row>
    <x:row r="11" ht="31" customHeight="1">
      <x:c r="A11" s="59" t="str">
        <x:v>형식승인/제품표시 확인</x:v>
      </x:c>
      <x:c r="B11" s="60" t="str"/>
      <x:c r="C11" s="30" t="str">
        <x:v>제품 표시·형식승인 정보를 눈으로 확인</x:v>
      </x:c>
      <x:c r="D11" s="59" t="str">
        <x:v>제품 용도 대조</x:v>
      </x:c>
      <x:c r="E11" s="30" t="str">
        <x:f>IF(OR(B6="확인필요",B10="미확인",B10=""),"확인 필요",IF(AND(B6="공기보다 무거움(LPG 등)",B10="LPG용"),"용도 일치 입력",IF(AND(B6="공기보다 가벼움(도시가스·천연가스 계열)",B10="도시가스/LNG용"),"용도 일치 입력","제품 표시 재확인")))</x:f>
        <x:v>확인 필요</x:v>
      </x:c>
      <x:c r="F11" s="30"/>
    </x:row>
    <x:row r="12" ht="31" customHeight="1">
      <x:c r="A12" s="59" t="str">
        <x:v>경보 전달 확인</x:v>
      </x:c>
      <x:c r="B12" s="60" t="str"/>
      <x:c r="C12" s="30" t="str">
        <x:v>소음과 구별되고 관계자가 알아들을 수 있는지 확인</x:v>
      </x:c>
      <x:c r="D12" s="59" t="str">
        <x:v>종합</x:v>
      </x:c>
      <x:c r="E12" s="33" t="str">
        <x:f>IF(OR(E8="확인 필요",E9="확인 필요",E10="확인 필요",E11="확인 필요",B11="미확인",B12="미확인",B11="",B12=""),"확인할 항목 남음",IF(OR(E8="거리 재확인",E9="높이 재확인",E10="급기구와 거리 재확인",E11="제품 표시 재확인"),"재확인 항목 있음","현장 대조 완료"))</x:f>
        <x:v>확인할 항목 남음</x:v>
      </x:c>
      <x:c r="F12" s="33"/>
    </x:row>
    <x:row r="13" ht="31" customHeight="1">
      <x:c r="A13" s="30"/>
      <x:c r="B13" s="30"/>
      <x:c r="C13" s="30"/>
      <x:c r="D13" s="30"/>
      <x:c r="E13" s="30"/>
      <x:c r="F13" s="30"/>
    </x:row>
    <x:row r="14" ht="31" customHeight="1">
      <x:c r="A14" s="61" t="str">
        <x:v>숫자가 맞아도 피해야 할 설치 위치 — NFTC 206 2.3</x:v>
      </x:c>
      <x:c r="B14" s="61"/>
      <x:c r="C14" s="61"/>
      <x:c r="D14" s="61"/>
      <x:c r="E14" s="61"/>
      <x:c r="F14" s="61"/>
    </x:row>
    <x:row r="15" ht="31" customHeight="1">
      <x:c r="A15" s="43" t="str">
        <x:v>확인</x:v>
      </x:c>
      <x:c r="B15" s="43" t="str">
        <x:v>설치 제외 위치</x:v>
      </x:c>
      <x:c r="C15" s="43" t="str">
        <x:v>매장에서 볼 장면</x:v>
      </x:c>
      <x:c r="D15" s="30"/>
      <x:c r="E15" s="30"/>
      <x:c r="F15" s="30"/>
    </x:row>
    <x:row r="16" ht="31" customHeight="1">
      <x:c r="A16" s="60" t="str"/>
      <x:c r="B16" s="30" t="str">
        <x:v>출입구 부근 등 외부 기류가 통하는 곳</x:v>
      </x:c>
      <x:c r="C16" s="30" t="str">
        <x:v>문이 열릴 때 바람을 바로 받는 자리</x:v>
      </x:c>
      <x:c r="D16" s="30"/>
      <x:c r="E16" s="30"/>
      <x:c r="F16" s="30"/>
    </x:row>
    <x:row r="17" ht="31" customHeight="1">
      <x:c r="A17" s="60" t="str"/>
      <x:c r="B17" s="30" t="str">
        <x:v>환기구 등 공기가 들어오는 곳에서 1.5m 이내</x:v>
      </x:c>
      <x:c r="C17" s="30" t="str">
        <x:v>급기구·외기 유입구 주변</x:v>
      </x:c>
      <x:c r="D17" s="30"/>
      <x:c r="E17" s="30"/>
      <x:c r="F17" s="30"/>
    </x:row>
    <x:row r="18" ht="31" customHeight="1">
      <x:c r="A18" s="60" t="str"/>
      <x:c r="B18" s="30" t="str">
        <x:v>연소기 폐가스에 접촉하기 쉬운 곳</x:v>
      </x:c>
      <x:c r="C18" s="30" t="str">
        <x:v>배기 흐름·연소가스가 직접 닿는 자리</x:v>
      </x:c>
      <x:c r="D18" s="30"/>
      <x:c r="E18" s="30"/>
      <x:c r="F18" s="30"/>
    </x:row>
    <x:row r="19" ht="31" customHeight="1">
      <x:c r="A19" s="60" t="str"/>
      <x:c r="B19" s="30" t="str">
        <x:v>가구·보·설비 등에 가려지는 곳</x:v>
      </x:c>
      <x:c r="C19" s="30" t="str">
        <x:v>선반·냉장고·수납물 뒤</x:v>
      </x:c>
      <x:c r="D19" s="30"/>
      <x:c r="E19" s="30"/>
      <x:c r="F19" s="30"/>
    </x:row>
    <x:row r="20" ht="31" customHeight="1">
      <x:c r="A20" s="60" t="str"/>
      <x:c r="B20" s="30" t="str">
        <x:v>수증기·기름 섞인 연기가 직접 닿는 곳</x:v>
      </x:c>
      <x:c r="C20" s="30" t="str">
        <x:v>후드 가장자리·튀김기 증기 직상부 등</x:v>
      </x:c>
      <x:c r="D20" s="30"/>
      <x:c r="E20" s="30"/>
      <x:c r="F20" s="30"/>
    </x:row>
  </x:sheetData>
  <x:mergeCells>
    <x:mergeCell ref="A1:F1"/>
    <x:mergeCell ref="A2:F3"/>
    <x:mergeCell ref="D5:F5"/>
    <x:mergeCell ref="E6:F6"/>
    <x:mergeCell ref="E7:F7"/>
    <x:mergeCell ref="E8:F8"/>
    <x:mergeCell ref="E9:F9"/>
    <x:mergeCell ref="E10:F10"/>
    <x:mergeCell ref="E11:F11"/>
    <x:mergeCell ref="E12:F12"/>
    <x:mergeCell ref="A14:F14"/>
  </x:mergeCells>
  <x:conditionalFormatting sqref="E12:F12">
    <x:cfRule type="expression" dxfId="0" priority="1">
      <x:formula>ISNUMBER(SEARCH("재확인",E12))</x:formula>
    </x:cfRule>
    <x:cfRule type="expression" dxfId="1" priority="2">
      <x:formula>ISNUMBER(SEARCH("완료",E12))</x:formula>
    </x:cfRule>
  </x:conditionalFormatting>
  <x:dataValidations count="5">
    <x:dataValidation type="list" sqref="B6">
      <x:formula1>"공기보다 가벼움(도시가스·천연가스 계열),공기보다 무거움(LPG 등),확인필요"</x:formula1>
    </x:dataValidation>
    <x:dataValidation type="list" sqref="B10">
      <x:formula1>"도시가스/LNG용,LPG용,기타/복합,미확인"</x:formula1>
    </x:dataValidation>
    <x:dataValidation type="list" sqref="B11">
      <x:formula1>"확인,미확인,해당없음"</x:formula1>
    </x:dataValidation>
    <x:dataValidation type="list" sqref="B12">
      <x:formula1>"확인,미확인,해당없음"</x:formula1>
    </x:dataValidation>
    <x:dataValidation type="list" sqref="A16:A20">
      <x:formula1>"해당없음,해당,미확인"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0" hidden="0" customWidth="1"/>
    <x:col min="3" max="3" width="13" hidden="0" customWidth="1"/>
    <x:col min="4" max="4" width="12" hidden="0" customWidth="1"/>
    <x:col min="5" max="5" width="12" hidden="0" customWidth="1"/>
    <x:col min="6" max="6" width="13" hidden="0" customWidth="1"/>
    <x:col min="7" max="7" width="22" hidden="0" customWidth="1"/>
    <x:col min="8" max="8" width="12" hidden="0" customWidth="1"/>
    <x:col min="9" max="9" width="13" hidden="0" customWidth="1"/>
    <x:col min="10" max="10" width="13" hidden="0" customWidth="1"/>
    <x:col min="11" max="11" width="13" hidden="0" customWidth="1"/>
    <x:col min="12" max="12" width="18" hidden="0" customWidth="1"/>
    <x:col min="13" max="13" width="14" hidden="0" customWidth="1"/>
    <x:col min="14" max="14" width="20" hidden="0" customWidth="1"/>
  </x:cols>
  <x:sheetData>
    <x:row r="1">
      <x:c r="A1" s="61" t="str">
        <x:v>매장 가스연소기·경보기 목록</x:v>
      </x:c>
      <x:c r="B1" s="61"/>
      <x:c r="C1" s="61"/>
      <x:c r="D1" s="61"/>
      <x:c r="E1" s="61"/>
      <x:c r="F1" s="61"/>
      <x:c r="G1" s="61"/>
      <x:c r="H1" s="61"/>
      <x:c r="I1" s="61"/>
      <x:c r="J1" s="61"/>
      <x:c r="K1" s="61"/>
      <x:c r="L1" s="61"/>
      <x:c r="M1" s="61"/>
      <x:c r="N1" s="61"/>
    </x:row>
    <x:row r="2">
      <x:c r="A2" s="40" t="str">
        <x:v>한 줄에 연소기 1개와 이를 담당하는 경보기를 기록합니다. ‘현장 대조 완료’는 입력한 숫자가 NFTC 206 핵심 수치와 맞는다는 뜻이며, 법정 적합 판정은 아닙니다.</x:v>
      </x:c>
      <x:c r="B2" s="40"/>
      <x:c r="C2" s="40"/>
      <x:c r="D2" s="40"/>
      <x:c r="E2" s="40"/>
      <x:c r="F2" s="40"/>
      <x:c r="G2" s="40"/>
      <x:c r="H2" s="40"/>
      <x:c r="I2" s="40"/>
      <x:c r="J2" s="40"/>
      <x:c r="K2" s="40"/>
      <x:c r="L2" s="40"/>
      <x:c r="M2" s="40"/>
      <x:c r="N2" s="40"/>
    </x:row>
    <x:row r="3">
      <x:c r="A3" s="40"/>
      <x:c r="B3" s="40"/>
      <x:c r="C3" s="40"/>
      <x:c r="D3" s="40"/>
      <x:c r="E3" s="40"/>
      <x:c r="F3" s="40"/>
      <x:c r="G3" s="40"/>
      <x:c r="H3" s="40"/>
      <x:c r="I3" s="40"/>
      <x:c r="J3" s="40"/>
      <x:c r="K3" s="40"/>
      <x:c r="L3" s="40"/>
      <x:c r="M3" s="40"/>
      <x:c r="N3" s="40"/>
    </x:row>
    <x:row r="4">
      <x:c r="A4" s="30"/>
      <x:c r="B4" s="30"/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32" customHeight="1">
      <x:c r="A5" s="44" t="str">
        <x:v>구역/연소기</x:v>
      </x:c>
      <x:c r="B5" s="44" t="str">
        <x:v>가스구분</x:v>
      </x:c>
      <x:c r="C5" s="44" t="str">
        <x:v>경보기형식</x:v>
      </x:c>
      <x:c r="D5" s="44" t="str">
        <x:v>기준거리(m)</x:v>
      </x:c>
      <x:c r="E5" s="44" t="str">
        <x:v>측정거리(m)</x:v>
      </x:c>
      <x:c r="F5" s="44" t="str">
        <x:v>거리대조</x:v>
      </x:c>
      <x:c r="G5" s="44" t="str">
        <x:v>높이기준</x:v>
      </x:c>
      <x:c r="H5" s="44" t="str">
        <x:v>측정높이(m)</x:v>
      </x:c>
      <x:c r="I5" s="44" t="str">
        <x:v>높이대조</x:v>
      </x:c>
      <x:c r="J5" s="44" t="str">
        <x:v>급기구거리(m)</x:v>
      </x:c>
      <x:c r="K5" s="44" t="str">
        <x:v>급기구대조</x:v>
      </x:c>
      <x:c r="L5" s="44" t="str">
        <x:v>제품용도표시</x:v>
      </x:c>
      <x:c r="M5" s="44" t="str">
        <x:v>형식승인/표시</x:v>
      </x:c>
      <x:c r="N5" s="44" t="str">
        <x:v>종합메모</x:v>
      </x:c>
    </x:row>
    <x:row r="6" ht="32" customHeight="1">
      <x:c r="A6" s="68"/>
      <x:c r="B6" s="68"/>
      <x:c r="C6" s="68"/>
      <x:c r="D6" s="30" t="str">
        <x:f>IF(B6="공기보다 무거움(LPG 등)",4,IF(B6="공기보다 가벼움(도시가스·천연가스 계열)",8,""))</x:f>
      </x:c>
      <x:c r="E6" s="68"/>
      <x:c r="F6" s="30" t="str">
        <x:f>IF(OR(B6="확인필요",E6="",D6=""),"확인 필요",IF(E6&lt;=D6,"범위 입력","재확인"))</x:f>
        <x:v>확인 필요</x:v>
      </x:c>
      <x:c r="G6" s="30" t="str">
        <x:f>IF(B6="공기보다 무거움(LPG 등)","바닥→상단 0.3m",IF(B6="공기보다 가벼움(도시가스·천연가스 계열)","천장→하단 0.3m","가스 확인"))</x:f>
        <x:v>가스 확인</x:v>
      </x:c>
      <x:c r="H6" s="68"/>
      <x:c r="I6" s="30" t="str">
        <x:f>IF(OR(B6="확인필요",H6=""),"확인 필요",IF(H6&lt;=0.3,"범위 입력","재확인"))</x:f>
        <x:v>확인 필요</x:v>
      </x:c>
      <x:c r="J6" s="68"/>
      <x:c r="K6" s="30" t="str">
        <x:f>IF(J6="","확인 필요",IF(J6&gt;1.5,"이격 입력","재확인"))</x:f>
        <x:v>확인 필요</x:v>
      </x:c>
      <x:c r="L6" s="68"/>
      <x:c r="M6" s="68"/>
      <x:c r="N6" s="30" t="str">
        <x:f>IF(COUNTA(A6:M6)=0,"",IF(OR(F6="확인 필요",I6="확인 필요",K6="확인 필요",L6="미확인",M6="미확인"),"확인할 항목 남음",IF(OR(F6="재확인",I6="재확인",K6="재확인"),"재확인 항목 있음","현장 대조 완료")))</x:f>
        <x:v>확인할 항목 남음</x:v>
      </x:c>
    </x:row>
    <x:row r="7" ht="32" customHeight="1">
      <x:c r="A7" s="68"/>
      <x:c r="B7" s="68"/>
      <x:c r="C7" s="68"/>
      <x:c r="D7" s="30" t="str">
        <x:f>IF(B7="공기보다 무거움(LPG 등)",4,IF(B7="공기보다 가벼움(도시가스·천연가스 계열)",8,""))</x:f>
      </x:c>
      <x:c r="E7" s="68"/>
      <x:c r="F7" s="30" t="str">
        <x:f>IF(OR(B7="확인필요",E7="",D7=""),"확인 필요",IF(E7&lt;=D7,"범위 입력","재확인"))</x:f>
        <x:v>확인 필요</x:v>
      </x:c>
      <x:c r="G7" s="30" t="str">
        <x:f>IF(B7="공기보다 무거움(LPG 등)","바닥→상단 0.3m",IF(B7="공기보다 가벼움(도시가스·천연가스 계열)","천장→하단 0.3m","가스 확인"))</x:f>
        <x:v>가스 확인</x:v>
      </x:c>
      <x:c r="H7" s="68"/>
      <x:c r="I7" s="30" t="str">
        <x:f>IF(OR(B7="확인필요",H7=""),"확인 필요",IF(H7&lt;=0.3,"범위 입력","재확인"))</x:f>
        <x:v>확인 필요</x:v>
      </x:c>
      <x:c r="J7" s="68"/>
      <x:c r="K7" s="30" t="str">
        <x:f>IF(J7="","확인 필요",IF(J7&gt;1.5,"이격 입력","재확인"))</x:f>
        <x:v>확인 필요</x:v>
      </x:c>
      <x:c r="L7" s="68"/>
      <x:c r="M7" s="68"/>
      <x:c r="N7" s="30" t="str">
        <x:f>IF(COUNTA(A7:M7)=0,"",IF(OR(F7="확인 필요",I7="확인 필요",K7="확인 필요",L7="미확인",M7="미확인"),"확인할 항목 남음",IF(OR(F7="재확인",I7="재확인",K7="재확인"),"재확인 항목 있음","현장 대조 완료")))</x:f>
        <x:v>확인할 항목 남음</x:v>
      </x:c>
    </x:row>
    <x:row r="8" ht="32" customHeight="1">
      <x:c r="A8" s="68"/>
      <x:c r="B8" s="68"/>
      <x:c r="C8" s="68"/>
      <x:c r="D8" s="30" t="str">
        <x:f>IF(B8="공기보다 무거움(LPG 등)",4,IF(B8="공기보다 가벼움(도시가스·천연가스 계열)",8,""))</x:f>
      </x:c>
      <x:c r="E8" s="68"/>
      <x:c r="F8" s="30" t="str">
        <x:f>IF(OR(B8="확인필요",E8="",D8=""),"확인 필요",IF(E8&lt;=D8,"범위 입력","재확인"))</x:f>
        <x:v>확인 필요</x:v>
      </x:c>
      <x:c r="G8" s="30" t="str">
        <x:f>IF(B8="공기보다 무거움(LPG 등)","바닥→상단 0.3m",IF(B8="공기보다 가벼움(도시가스·천연가스 계열)","천장→하단 0.3m","가스 확인"))</x:f>
        <x:v>가스 확인</x:v>
      </x:c>
      <x:c r="H8" s="68"/>
      <x:c r="I8" s="30" t="str">
        <x:f>IF(OR(B8="확인필요",H8=""),"확인 필요",IF(H8&lt;=0.3,"범위 입력","재확인"))</x:f>
        <x:v>확인 필요</x:v>
      </x:c>
      <x:c r="J8" s="68"/>
      <x:c r="K8" s="30" t="str">
        <x:f>IF(J8="","확인 필요",IF(J8&gt;1.5,"이격 입력","재확인"))</x:f>
        <x:v>확인 필요</x:v>
      </x:c>
      <x:c r="L8" s="68"/>
      <x:c r="M8" s="68"/>
      <x:c r="N8" s="30" t="str">
        <x:f>IF(COUNTA(A8:M8)=0,"",IF(OR(F8="확인 필요",I8="확인 필요",K8="확인 필요",L8="미확인",M8="미확인"),"확인할 항목 남음",IF(OR(F8="재확인",I8="재확인",K8="재확인"),"재확인 항목 있음","현장 대조 완료")))</x:f>
        <x:v>확인할 항목 남음</x:v>
      </x:c>
    </x:row>
    <x:row r="9" ht="32" customHeight="1">
      <x:c r="A9" s="68"/>
      <x:c r="B9" s="68"/>
      <x:c r="C9" s="68"/>
      <x:c r="D9" s="30" t="str">
        <x:f>IF(B9="공기보다 무거움(LPG 등)",4,IF(B9="공기보다 가벼움(도시가스·천연가스 계열)",8,""))</x:f>
      </x:c>
      <x:c r="E9" s="68"/>
      <x:c r="F9" s="30" t="str">
        <x:f>IF(OR(B9="확인필요",E9="",D9=""),"확인 필요",IF(E9&lt;=D9,"범위 입력","재확인"))</x:f>
        <x:v>확인 필요</x:v>
      </x:c>
      <x:c r="G9" s="30" t="str">
        <x:f>IF(B9="공기보다 무거움(LPG 등)","바닥→상단 0.3m",IF(B9="공기보다 가벼움(도시가스·천연가스 계열)","천장→하단 0.3m","가스 확인"))</x:f>
        <x:v>가스 확인</x:v>
      </x:c>
      <x:c r="H9" s="68"/>
      <x:c r="I9" s="30" t="str">
        <x:f>IF(OR(B9="확인필요",H9=""),"확인 필요",IF(H9&lt;=0.3,"범위 입력","재확인"))</x:f>
        <x:v>확인 필요</x:v>
      </x:c>
      <x:c r="J9" s="68"/>
      <x:c r="K9" s="30" t="str">
        <x:f>IF(J9="","확인 필요",IF(J9&gt;1.5,"이격 입력","재확인"))</x:f>
        <x:v>확인 필요</x:v>
      </x:c>
      <x:c r="L9" s="68"/>
      <x:c r="M9" s="68"/>
      <x:c r="N9" s="30" t="str">
        <x:f>IF(COUNTA(A9:M9)=0,"",IF(OR(F9="확인 필요",I9="확인 필요",K9="확인 필요",L9="미확인",M9="미확인"),"확인할 항목 남음",IF(OR(F9="재확인",I9="재확인",K9="재확인"),"재확인 항목 있음","현장 대조 완료")))</x:f>
        <x:v>확인할 항목 남음</x:v>
      </x:c>
    </x:row>
    <x:row r="10" ht="32" customHeight="1">
      <x:c r="A10" s="68"/>
      <x:c r="B10" s="68"/>
      <x:c r="C10" s="68"/>
      <x:c r="D10" s="30" t="str">
        <x:f>IF(B10="공기보다 무거움(LPG 등)",4,IF(B10="공기보다 가벼움(도시가스·천연가스 계열)",8,""))</x:f>
      </x:c>
      <x:c r="E10" s="68"/>
      <x:c r="F10" s="30" t="str">
        <x:f>IF(OR(B10="확인필요",E10="",D10=""),"확인 필요",IF(E10&lt;=D10,"범위 입력","재확인"))</x:f>
        <x:v>확인 필요</x:v>
      </x:c>
      <x:c r="G10" s="30" t="str">
        <x:f>IF(B10="공기보다 무거움(LPG 등)","바닥→상단 0.3m",IF(B10="공기보다 가벼움(도시가스·천연가스 계열)","천장→하단 0.3m","가스 확인"))</x:f>
        <x:v>가스 확인</x:v>
      </x:c>
      <x:c r="H10" s="68"/>
      <x:c r="I10" s="30" t="str">
        <x:f>IF(OR(B10="확인필요",H10=""),"확인 필요",IF(H10&lt;=0.3,"범위 입력","재확인"))</x:f>
        <x:v>확인 필요</x:v>
      </x:c>
      <x:c r="J10" s="68"/>
      <x:c r="K10" s="30" t="str">
        <x:f>IF(J10="","확인 필요",IF(J10&gt;1.5,"이격 입력","재확인"))</x:f>
        <x:v>확인 필요</x:v>
      </x:c>
      <x:c r="L10" s="68"/>
      <x:c r="M10" s="68"/>
      <x:c r="N10" s="30" t="str">
        <x:f>IF(COUNTA(A10:M10)=0,"",IF(OR(F10="확인 필요",I10="확인 필요",K10="확인 필요",L10="미확인",M10="미확인"),"확인할 항목 남음",IF(OR(F10="재확인",I10="재확인",K10="재확인"),"재확인 항목 있음","현장 대조 완료")))</x:f>
        <x:v>확인할 항목 남음</x:v>
      </x:c>
    </x:row>
    <x:row r="11" ht="32" customHeight="1">
      <x:c r="A11" s="68"/>
      <x:c r="B11" s="68"/>
      <x:c r="C11" s="68"/>
      <x:c r="D11" s="30" t="str">
        <x:f>IF(B11="공기보다 무거움(LPG 등)",4,IF(B11="공기보다 가벼움(도시가스·천연가스 계열)",8,""))</x:f>
      </x:c>
      <x:c r="E11" s="68"/>
      <x:c r="F11" s="30" t="str">
        <x:f>IF(OR(B11="확인필요",E11="",D11=""),"확인 필요",IF(E11&lt;=D11,"범위 입력","재확인"))</x:f>
        <x:v>확인 필요</x:v>
      </x:c>
      <x:c r="G11" s="30" t="str">
        <x:f>IF(B11="공기보다 무거움(LPG 등)","바닥→상단 0.3m",IF(B11="공기보다 가벼움(도시가스·천연가스 계열)","천장→하단 0.3m","가스 확인"))</x:f>
        <x:v>가스 확인</x:v>
      </x:c>
      <x:c r="H11" s="68"/>
      <x:c r="I11" s="30" t="str">
        <x:f>IF(OR(B11="확인필요",H11=""),"확인 필요",IF(H11&lt;=0.3,"범위 입력","재확인"))</x:f>
        <x:v>확인 필요</x:v>
      </x:c>
      <x:c r="J11" s="68"/>
      <x:c r="K11" s="30" t="str">
        <x:f>IF(J11="","확인 필요",IF(J11&gt;1.5,"이격 입력","재확인"))</x:f>
        <x:v>확인 필요</x:v>
      </x:c>
      <x:c r="L11" s="68"/>
      <x:c r="M11" s="68"/>
      <x:c r="N11" s="30" t="str">
        <x:f>IF(COUNTA(A11:M11)=0,"",IF(OR(F11="확인 필요",I11="확인 필요",K11="확인 필요",L11="미확인",M11="미확인"),"확인할 항목 남음",IF(OR(F11="재확인",I11="재확인",K11="재확인"),"재확인 항목 있음","현장 대조 완료")))</x:f>
        <x:v>확인할 항목 남음</x:v>
      </x:c>
    </x:row>
    <x:row r="12" ht="32" customHeight="1">
      <x:c r="A12" s="68"/>
      <x:c r="B12" s="68"/>
      <x:c r="C12" s="68"/>
      <x:c r="D12" s="30" t="str">
        <x:f>IF(B12="공기보다 무거움(LPG 등)",4,IF(B12="공기보다 가벼움(도시가스·천연가스 계열)",8,""))</x:f>
      </x:c>
      <x:c r="E12" s="68"/>
      <x:c r="F12" s="30" t="str">
        <x:f>IF(OR(B12="확인필요",E12="",D12=""),"확인 필요",IF(E12&lt;=D12,"범위 입력","재확인"))</x:f>
        <x:v>확인 필요</x:v>
      </x:c>
      <x:c r="G12" s="30" t="str">
        <x:f>IF(B12="공기보다 무거움(LPG 등)","바닥→상단 0.3m",IF(B12="공기보다 가벼움(도시가스·천연가스 계열)","천장→하단 0.3m","가스 확인"))</x:f>
        <x:v>가스 확인</x:v>
      </x:c>
      <x:c r="H12" s="68"/>
      <x:c r="I12" s="30" t="str">
        <x:f>IF(OR(B12="확인필요",H12=""),"확인 필요",IF(H12&lt;=0.3,"범위 입력","재확인"))</x:f>
        <x:v>확인 필요</x:v>
      </x:c>
      <x:c r="J12" s="68"/>
      <x:c r="K12" s="30" t="str">
        <x:f>IF(J12="","확인 필요",IF(J12&gt;1.5,"이격 입력","재확인"))</x:f>
        <x:v>확인 필요</x:v>
      </x:c>
      <x:c r="L12" s="68"/>
      <x:c r="M12" s="68"/>
      <x:c r="N12" s="30" t="str">
        <x:f>IF(COUNTA(A12:M12)=0,"",IF(OR(F12="확인 필요",I12="확인 필요",K12="확인 필요",L12="미확인",M12="미확인"),"확인할 항목 남음",IF(OR(F12="재확인",I12="재확인",K12="재확인"),"재확인 항목 있음","현장 대조 완료")))</x:f>
        <x:v>확인할 항목 남음</x:v>
      </x:c>
    </x:row>
    <x:row r="13" ht="32" customHeight="1">
      <x:c r="A13" s="68"/>
      <x:c r="B13" s="68"/>
      <x:c r="C13" s="68"/>
      <x:c r="D13" s="30" t="str">
        <x:f>IF(B13="공기보다 무거움(LPG 등)",4,IF(B13="공기보다 가벼움(도시가스·천연가스 계열)",8,""))</x:f>
      </x:c>
      <x:c r="E13" s="68"/>
      <x:c r="F13" s="30" t="str">
        <x:f>IF(OR(B13="확인필요",E13="",D13=""),"확인 필요",IF(E13&lt;=D13,"범위 입력","재확인"))</x:f>
        <x:v>확인 필요</x:v>
      </x:c>
      <x:c r="G13" s="30" t="str">
        <x:f>IF(B13="공기보다 무거움(LPG 등)","바닥→상단 0.3m",IF(B13="공기보다 가벼움(도시가스·천연가스 계열)","천장→하단 0.3m","가스 확인"))</x:f>
        <x:v>가스 확인</x:v>
      </x:c>
      <x:c r="H13" s="68"/>
      <x:c r="I13" s="30" t="str">
        <x:f>IF(OR(B13="확인필요",H13=""),"확인 필요",IF(H13&lt;=0.3,"범위 입력","재확인"))</x:f>
        <x:v>확인 필요</x:v>
      </x:c>
      <x:c r="J13" s="68"/>
      <x:c r="K13" s="30" t="str">
        <x:f>IF(J13="","확인 필요",IF(J13&gt;1.5,"이격 입력","재확인"))</x:f>
        <x:v>확인 필요</x:v>
      </x:c>
      <x:c r="L13" s="68"/>
      <x:c r="M13" s="68"/>
      <x:c r="N13" s="30" t="str">
        <x:f>IF(COUNTA(A13:M13)=0,"",IF(OR(F13="확인 필요",I13="확인 필요",K13="확인 필요",L13="미확인",M13="미확인"),"확인할 항목 남음",IF(OR(F13="재확인",I13="재확인",K13="재확인"),"재확인 항목 있음","현장 대조 완료")))</x:f>
        <x:v>확인할 항목 남음</x:v>
      </x:c>
    </x:row>
    <x:row r="14" ht="32" customHeight="1">
      <x:c r="A14" s="68"/>
      <x:c r="B14" s="68"/>
      <x:c r="C14" s="68"/>
      <x:c r="D14" s="30" t="str">
        <x:f>IF(B14="공기보다 무거움(LPG 등)",4,IF(B14="공기보다 가벼움(도시가스·천연가스 계열)",8,""))</x:f>
      </x:c>
      <x:c r="E14" s="68"/>
      <x:c r="F14" s="30" t="str">
        <x:f>IF(OR(B14="확인필요",E14="",D14=""),"확인 필요",IF(E14&lt;=D14,"범위 입력","재확인"))</x:f>
        <x:v>확인 필요</x:v>
      </x:c>
      <x:c r="G14" s="30" t="str">
        <x:f>IF(B14="공기보다 무거움(LPG 등)","바닥→상단 0.3m",IF(B14="공기보다 가벼움(도시가스·천연가스 계열)","천장→하단 0.3m","가스 확인"))</x:f>
        <x:v>가스 확인</x:v>
      </x:c>
      <x:c r="H14" s="68"/>
      <x:c r="I14" s="30" t="str">
        <x:f>IF(OR(B14="확인필요",H14=""),"확인 필요",IF(H14&lt;=0.3,"범위 입력","재확인"))</x:f>
        <x:v>확인 필요</x:v>
      </x:c>
      <x:c r="J14" s="68"/>
      <x:c r="K14" s="30" t="str">
        <x:f>IF(J14="","확인 필요",IF(J14&gt;1.5,"이격 입력","재확인"))</x:f>
        <x:v>확인 필요</x:v>
      </x:c>
      <x:c r="L14" s="68"/>
      <x:c r="M14" s="68"/>
      <x:c r="N14" s="30" t="str">
        <x:f>IF(COUNTA(A14:M14)=0,"",IF(OR(F14="확인 필요",I14="확인 필요",K14="확인 필요",L14="미확인",M14="미확인"),"확인할 항목 남음",IF(OR(F14="재확인",I14="재확인",K14="재확인"),"재확인 항목 있음","현장 대조 완료")))</x:f>
        <x:v>확인할 항목 남음</x:v>
      </x:c>
    </x:row>
    <x:row r="15" ht="32" customHeight="1">
      <x:c r="A15" s="68"/>
      <x:c r="B15" s="68"/>
      <x:c r="C15" s="68"/>
      <x:c r="D15" s="30" t="str">
        <x:f>IF(B15="공기보다 무거움(LPG 등)",4,IF(B15="공기보다 가벼움(도시가스·천연가스 계열)",8,""))</x:f>
      </x:c>
      <x:c r="E15" s="68"/>
      <x:c r="F15" s="30" t="str">
        <x:f>IF(OR(B15="확인필요",E15="",D15=""),"확인 필요",IF(E15&lt;=D15,"범위 입력","재확인"))</x:f>
        <x:v>확인 필요</x:v>
      </x:c>
      <x:c r="G15" s="30" t="str">
        <x:f>IF(B15="공기보다 무거움(LPG 등)","바닥→상단 0.3m",IF(B15="공기보다 가벼움(도시가스·천연가스 계열)","천장→하단 0.3m","가스 확인"))</x:f>
        <x:v>가스 확인</x:v>
      </x:c>
      <x:c r="H15" s="68"/>
      <x:c r="I15" s="30" t="str">
        <x:f>IF(OR(B15="확인필요",H15=""),"확인 필요",IF(H15&lt;=0.3,"범위 입력","재확인"))</x:f>
        <x:v>확인 필요</x:v>
      </x:c>
      <x:c r="J15" s="68"/>
      <x:c r="K15" s="30" t="str">
        <x:f>IF(J15="","확인 필요",IF(J15&gt;1.5,"이격 입력","재확인"))</x:f>
        <x:v>확인 필요</x:v>
      </x:c>
      <x:c r="L15" s="68"/>
      <x:c r="M15" s="68"/>
      <x:c r="N15" s="30" t="str">
        <x:f>IF(COUNTA(A15:M15)=0,"",IF(OR(F15="확인 필요",I15="확인 필요",K15="확인 필요",L15="미확인",M15="미확인"),"확인할 항목 남음",IF(OR(F15="재확인",I15="재확인",K15="재확인"),"재확인 항목 있음","현장 대조 완료")))</x:f>
        <x:v>확인할 항목 남음</x:v>
      </x:c>
    </x:row>
    <x:row r="16" ht="32" customHeight="1">
      <x:c r="A16" s="68"/>
      <x:c r="B16" s="68"/>
      <x:c r="C16" s="68"/>
      <x:c r="D16" s="30" t="str">
        <x:f>IF(B16="공기보다 무거움(LPG 등)",4,IF(B16="공기보다 가벼움(도시가스·천연가스 계열)",8,""))</x:f>
      </x:c>
      <x:c r="E16" s="68"/>
      <x:c r="F16" s="30" t="str">
        <x:f>IF(OR(B16="확인필요",E16="",D16=""),"확인 필요",IF(E16&lt;=D16,"범위 입력","재확인"))</x:f>
        <x:v>확인 필요</x:v>
      </x:c>
      <x:c r="G16" s="30" t="str">
        <x:f>IF(B16="공기보다 무거움(LPG 등)","바닥→상단 0.3m",IF(B16="공기보다 가벼움(도시가스·천연가스 계열)","천장→하단 0.3m","가스 확인"))</x:f>
        <x:v>가스 확인</x:v>
      </x:c>
      <x:c r="H16" s="68"/>
      <x:c r="I16" s="30" t="str">
        <x:f>IF(OR(B16="확인필요",H16=""),"확인 필요",IF(H16&lt;=0.3,"범위 입력","재확인"))</x:f>
        <x:v>확인 필요</x:v>
      </x:c>
      <x:c r="J16" s="68"/>
      <x:c r="K16" s="30" t="str">
        <x:f>IF(J16="","확인 필요",IF(J16&gt;1.5,"이격 입력","재확인"))</x:f>
        <x:v>확인 필요</x:v>
      </x:c>
      <x:c r="L16" s="68"/>
      <x:c r="M16" s="68"/>
      <x:c r="N16" s="30" t="str">
        <x:f>IF(COUNTA(A16:M16)=0,"",IF(OR(F16="확인 필요",I16="확인 필요",K16="확인 필요",L16="미확인",M16="미확인"),"확인할 항목 남음",IF(OR(F16="재확인",I16="재확인",K16="재확인"),"재확인 항목 있음","현장 대조 완료")))</x:f>
        <x:v>확인할 항목 남음</x:v>
      </x:c>
    </x:row>
    <x:row r="17" ht="32" customHeight="1">
      <x:c r="A17" s="68"/>
      <x:c r="B17" s="68"/>
      <x:c r="C17" s="68"/>
      <x:c r="D17" s="30" t="str">
        <x:f>IF(B17="공기보다 무거움(LPG 등)",4,IF(B17="공기보다 가벼움(도시가스·천연가스 계열)",8,""))</x:f>
      </x:c>
      <x:c r="E17" s="68"/>
      <x:c r="F17" s="30" t="str">
        <x:f>IF(OR(B17="확인필요",E17="",D17=""),"확인 필요",IF(E17&lt;=D17,"범위 입력","재확인"))</x:f>
        <x:v>확인 필요</x:v>
      </x:c>
      <x:c r="G17" s="30" t="str">
        <x:f>IF(B17="공기보다 무거움(LPG 등)","바닥→상단 0.3m",IF(B17="공기보다 가벼움(도시가스·천연가스 계열)","천장→하단 0.3m","가스 확인"))</x:f>
        <x:v>가스 확인</x:v>
      </x:c>
      <x:c r="H17" s="68"/>
      <x:c r="I17" s="30" t="str">
        <x:f>IF(OR(B17="확인필요",H17=""),"확인 필요",IF(H17&lt;=0.3,"범위 입력","재확인"))</x:f>
        <x:v>확인 필요</x:v>
      </x:c>
      <x:c r="J17" s="68"/>
      <x:c r="K17" s="30" t="str">
        <x:f>IF(J17="","확인 필요",IF(J17&gt;1.5,"이격 입력","재확인"))</x:f>
        <x:v>확인 필요</x:v>
      </x:c>
      <x:c r="L17" s="68"/>
      <x:c r="M17" s="68"/>
      <x:c r="N17" s="30" t="str">
        <x:f>IF(COUNTA(A17:M17)=0,"",IF(OR(F17="확인 필요",I17="확인 필요",K17="확인 필요",L17="미확인",M17="미확인"),"확인할 항목 남음",IF(OR(F17="재확인",I17="재확인",K17="재확인"),"재확인 항목 있음","현장 대조 완료")))</x:f>
        <x:v>확인할 항목 남음</x:v>
      </x:c>
    </x:row>
    <x:row r="18" ht="32" customHeight="1">
      <x:c r="A18" s="68"/>
      <x:c r="B18" s="68"/>
      <x:c r="C18" s="68"/>
      <x:c r="D18" s="30" t="str">
        <x:f>IF(B18="공기보다 무거움(LPG 등)",4,IF(B18="공기보다 가벼움(도시가스·천연가스 계열)",8,""))</x:f>
      </x:c>
      <x:c r="E18" s="68"/>
      <x:c r="F18" s="30" t="str">
        <x:f>IF(OR(B18="확인필요",E18="",D18=""),"확인 필요",IF(E18&lt;=D18,"범위 입력","재확인"))</x:f>
        <x:v>확인 필요</x:v>
      </x:c>
      <x:c r="G18" s="30" t="str">
        <x:f>IF(B18="공기보다 무거움(LPG 등)","바닥→상단 0.3m",IF(B18="공기보다 가벼움(도시가스·천연가스 계열)","천장→하단 0.3m","가스 확인"))</x:f>
        <x:v>가스 확인</x:v>
      </x:c>
      <x:c r="H18" s="68"/>
      <x:c r="I18" s="30" t="str">
        <x:f>IF(OR(B18="확인필요",H18=""),"확인 필요",IF(H18&lt;=0.3,"범위 입력","재확인"))</x:f>
        <x:v>확인 필요</x:v>
      </x:c>
      <x:c r="J18" s="68"/>
      <x:c r="K18" s="30" t="str">
        <x:f>IF(J18="","확인 필요",IF(J18&gt;1.5,"이격 입력","재확인"))</x:f>
        <x:v>확인 필요</x:v>
      </x:c>
      <x:c r="L18" s="68"/>
      <x:c r="M18" s="68"/>
      <x:c r="N18" s="30" t="str">
        <x:f>IF(COUNTA(A18:M18)=0,"",IF(OR(F18="확인 필요",I18="확인 필요",K18="확인 필요",L18="미확인",M18="미확인"),"확인할 항목 남음",IF(OR(F18="재확인",I18="재확인",K18="재확인"),"재확인 항목 있음","현장 대조 완료")))</x:f>
        <x:v>확인할 항목 남음</x:v>
      </x:c>
    </x:row>
    <x:row r="19" ht="32" customHeight="1">
      <x:c r="A19" s="68"/>
      <x:c r="B19" s="68"/>
      <x:c r="C19" s="68"/>
      <x:c r="D19" s="30" t="str">
        <x:f>IF(B19="공기보다 무거움(LPG 등)",4,IF(B19="공기보다 가벼움(도시가스·천연가스 계열)",8,""))</x:f>
      </x:c>
      <x:c r="E19" s="68"/>
      <x:c r="F19" s="30" t="str">
        <x:f>IF(OR(B19="확인필요",E19="",D19=""),"확인 필요",IF(E19&lt;=D19,"범위 입력","재확인"))</x:f>
        <x:v>확인 필요</x:v>
      </x:c>
      <x:c r="G19" s="30" t="str">
        <x:f>IF(B19="공기보다 무거움(LPG 등)","바닥→상단 0.3m",IF(B19="공기보다 가벼움(도시가스·천연가스 계열)","천장→하단 0.3m","가스 확인"))</x:f>
        <x:v>가스 확인</x:v>
      </x:c>
      <x:c r="H19" s="68"/>
      <x:c r="I19" s="30" t="str">
        <x:f>IF(OR(B19="확인필요",H19=""),"확인 필요",IF(H19&lt;=0.3,"범위 입력","재확인"))</x:f>
        <x:v>확인 필요</x:v>
      </x:c>
      <x:c r="J19" s="68"/>
      <x:c r="K19" s="30" t="str">
        <x:f>IF(J19="","확인 필요",IF(J19&gt;1.5,"이격 입력","재확인"))</x:f>
        <x:v>확인 필요</x:v>
      </x:c>
      <x:c r="L19" s="68"/>
      <x:c r="M19" s="68"/>
      <x:c r="N19" s="30" t="str">
        <x:f>IF(COUNTA(A19:M19)=0,"",IF(OR(F19="확인 필요",I19="확인 필요",K19="확인 필요",L19="미확인",M19="미확인"),"확인할 항목 남음",IF(OR(F19="재확인",I19="재확인",K19="재확인"),"재확인 항목 있음","현장 대조 완료")))</x:f>
        <x:v>확인할 항목 남음</x:v>
      </x:c>
    </x:row>
    <x:row r="20" ht="32" customHeight="1">
      <x:c r="A20" s="68"/>
      <x:c r="B20" s="68"/>
      <x:c r="C20" s="68"/>
      <x:c r="D20" s="30" t="str">
        <x:f>IF(B20="공기보다 무거움(LPG 등)",4,IF(B20="공기보다 가벼움(도시가스·천연가스 계열)",8,""))</x:f>
      </x:c>
      <x:c r="E20" s="68"/>
      <x:c r="F20" s="30" t="str">
        <x:f>IF(OR(B20="확인필요",E20="",D20=""),"확인 필요",IF(E20&lt;=D20,"범위 입력","재확인"))</x:f>
        <x:v>확인 필요</x:v>
      </x:c>
      <x:c r="G20" s="30" t="str">
        <x:f>IF(B20="공기보다 무거움(LPG 등)","바닥→상단 0.3m",IF(B20="공기보다 가벼움(도시가스·천연가스 계열)","천장→하단 0.3m","가스 확인"))</x:f>
        <x:v>가스 확인</x:v>
      </x:c>
      <x:c r="H20" s="68"/>
      <x:c r="I20" s="30" t="str">
        <x:f>IF(OR(B20="확인필요",H20=""),"확인 필요",IF(H20&lt;=0.3,"범위 입력","재확인"))</x:f>
        <x:v>확인 필요</x:v>
      </x:c>
      <x:c r="J20" s="68"/>
      <x:c r="K20" s="30" t="str">
        <x:f>IF(J20="","확인 필요",IF(J20&gt;1.5,"이격 입력","재확인"))</x:f>
        <x:v>확인 필요</x:v>
      </x:c>
      <x:c r="L20" s="68"/>
      <x:c r="M20" s="68"/>
      <x:c r="N20" s="30" t="str">
        <x:f>IF(COUNTA(A20:M20)=0,"",IF(OR(F20="확인 필요",I20="확인 필요",K20="확인 필요",L20="미확인",M20="미확인"),"확인할 항목 남음",IF(OR(F20="재확인",I20="재확인",K20="재확인"),"재확인 항목 있음","현장 대조 완료")))</x:f>
        <x:v>확인할 항목 남음</x:v>
      </x:c>
    </x:row>
    <x:row r="21" ht="32" customHeight="1">
      <x:c r="A21" s="68"/>
      <x:c r="B21" s="68"/>
      <x:c r="C21" s="68"/>
      <x:c r="D21" s="30" t="str">
        <x:f>IF(B21="공기보다 무거움(LPG 등)",4,IF(B21="공기보다 가벼움(도시가스·천연가스 계열)",8,""))</x:f>
      </x:c>
      <x:c r="E21" s="68"/>
      <x:c r="F21" s="30" t="str">
        <x:f>IF(OR(B21="확인필요",E21="",D21=""),"확인 필요",IF(E21&lt;=D21,"범위 입력","재확인"))</x:f>
        <x:v>확인 필요</x:v>
      </x:c>
      <x:c r="G21" s="30" t="str">
        <x:f>IF(B21="공기보다 무거움(LPG 등)","바닥→상단 0.3m",IF(B21="공기보다 가벼움(도시가스·천연가스 계열)","천장→하단 0.3m","가스 확인"))</x:f>
        <x:v>가스 확인</x:v>
      </x:c>
      <x:c r="H21" s="68"/>
      <x:c r="I21" s="30" t="str">
        <x:f>IF(OR(B21="확인필요",H21=""),"확인 필요",IF(H21&lt;=0.3,"범위 입력","재확인"))</x:f>
        <x:v>확인 필요</x:v>
      </x:c>
      <x:c r="J21" s="68"/>
      <x:c r="K21" s="30" t="str">
        <x:f>IF(J21="","확인 필요",IF(J21&gt;1.5,"이격 입력","재확인"))</x:f>
        <x:v>확인 필요</x:v>
      </x:c>
      <x:c r="L21" s="68"/>
      <x:c r="M21" s="68"/>
      <x:c r="N21" s="30" t="str">
        <x:f>IF(COUNTA(A21:M21)=0,"",IF(OR(F21="확인 필요",I21="확인 필요",K21="확인 필요",L21="미확인",M21="미확인"),"확인할 항목 남음",IF(OR(F21="재확인",I21="재확인",K21="재확인"),"재확인 항목 있음","현장 대조 완료")))</x:f>
        <x:v>확인할 항목 남음</x:v>
      </x:c>
    </x:row>
    <x:row r="22" ht="32" customHeight="1">
      <x:c r="A22" s="68"/>
      <x:c r="B22" s="68"/>
      <x:c r="C22" s="68"/>
      <x:c r="D22" s="30" t="str">
        <x:f>IF(B22="공기보다 무거움(LPG 등)",4,IF(B22="공기보다 가벼움(도시가스·천연가스 계열)",8,""))</x:f>
      </x:c>
      <x:c r="E22" s="68"/>
      <x:c r="F22" s="30" t="str">
        <x:f>IF(OR(B22="확인필요",E22="",D22=""),"확인 필요",IF(E22&lt;=D22,"범위 입력","재확인"))</x:f>
        <x:v>확인 필요</x:v>
      </x:c>
      <x:c r="G22" s="30" t="str">
        <x:f>IF(B22="공기보다 무거움(LPG 등)","바닥→상단 0.3m",IF(B22="공기보다 가벼움(도시가스·천연가스 계열)","천장→하단 0.3m","가스 확인"))</x:f>
        <x:v>가스 확인</x:v>
      </x:c>
      <x:c r="H22" s="68"/>
      <x:c r="I22" s="30" t="str">
        <x:f>IF(OR(B22="확인필요",H22=""),"확인 필요",IF(H22&lt;=0.3,"범위 입력","재확인"))</x:f>
        <x:v>확인 필요</x:v>
      </x:c>
      <x:c r="J22" s="68"/>
      <x:c r="K22" s="30" t="str">
        <x:f>IF(J22="","확인 필요",IF(J22&gt;1.5,"이격 입력","재확인"))</x:f>
        <x:v>확인 필요</x:v>
      </x:c>
      <x:c r="L22" s="68"/>
      <x:c r="M22" s="68"/>
      <x:c r="N22" s="30" t="str">
        <x:f>IF(COUNTA(A22:M22)=0,"",IF(OR(F22="확인 필요",I22="확인 필요",K22="확인 필요",L22="미확인",M22="미확인"),"확인할 항목 남음",IF(OR(F22="재확인",I22="재확인",K22="재확인"),"재확인 항목 있음","현장 대조 완료")))</x:f>
        <x:v>확인할 항목 남음</x:v>
      </x:c>
    </x:row>
    <x:row r="23" ht="32" customHeight="1">
      <x:c r="A23" s="68"/>
      <x:c r="B23" s="68"/>
      <x:c r="C23" s="68"/>
      <x:c r="D23" s="30" t="str">
        <x:f>IF(B23="공기보다 무거움(LPG 등)",4,IF(B23="공기보다 가벼움(도시가스·천연가스 계열)",8,""))</x:f>
      </x:c>
      <x:c r="E23" s="68"/>
      <x:c r="F23" s="30" t="str">
        <x:f>IF(OR(B23="확인필요",E23="",D23=""),"확인 필요",IF(E23&lt;=D23,"범위 입력","재확인"))</x:f>
        <x:v>확인 필요</x:v>
      </x:c>
      <x:c r="G23" s="30" t="str">
        <x:f>IF(B23="공기보다 무거움(LPG 등)","바닥→상단 0.3m",IF(B23="공기보다 가벼움(도시가스·천연가스 계열)","천장→하단 0.3m","가스 확인"))</x:f>
        <x:v>가스 확인</x:v>
      </x:c>
      <x:c r="H23" s="68"/>
      <x:c r="I23" s="30" t="str">
        <x:f>IF(OR(B23="확인필요",H23=""),"확인 필요",IF(H23&lt;=0.3,"범위 입력","재확인"))</x:f>
        <x:v>확인 필요</x:v>
      </x:c>
      <x:c r="J23" s="68"/>
      <x:c r="K23" s="30" t="str">
        <x:f>IF(J23="","확인 필요",IF(J23&gt;1.5,"이격 입력","재확인"))</x:f>
        <x:v>확인 필요</x:v>
      </x:c>
      <x:c r="L23" s="68"/>
      <x:c r="M23" s="68"/>
      <x:c r="N23" s="30" t="str">
        <x:f>IF(COUNTA(A23:M23)=0,"",IF(OR(F23="확인 필요",I23="확인 필요",K23="확인 필요",L23="미확인",M23="미확인"),"확인할 항목 남음",IF(OR(F23="재확인",I23="재확인",K23="재확인"),"재확인 항목 있음","현장 대조 완료")))</x:f>
        <x:v>확인할 항목 남음</x:v>
      </x:c>
    </x:row>
    <x:row r="24" ht="32" customHeight="1">
      <x:c r="A24" s="68"/>
      <x:c r="B24" s="68"/>
      <x:c r="C24" s="68"/>
      <x:c r="D24" s="30" t="str">
        <x:f>IF(B24="공기보다 무거움(LPG 등)",4,IF(B24="공기보다 가벼움(도시가스·천연가스 계열)",8,""))</x:f>
      </x:c>
      <x:c r="E24" s="68"/>
      <x:c r="F24" s="30" t="str">
        <x:f>IF(OR(B24="확인필요",E24="",D24=""),"확인 필요",IF(E24&lt;=D24,"범위 입력","재확인"))</x:f>
        <x:v>확인 필요</x:v>
      </x:c>
      <x:c r="G24" s="30" t="str">
        <x:f>IF(B24="공기보다 무거움(LPG 등)","바닥→상단 0.3m",IF(B24="공기보다 가벼움(도시가스·천연가스 계열)","천장→하단 0.3m","가스 확인"))</x:f>
        <x:v>가스 확인</x:v>
      </x:c>
      <x:c r="H24" s="68"/>
      <x:c r="I24" s="30" t="str">
        <x:f>IF(OR(B24="확인필요",H24=""),"확인 필요",IF(H24&lt;=0.3,"범위 입력","재확인"))</x:f>
        <x:v>확인 필요</x:v>
      </x:c>
      <x:c r="J24" s="68"/>
      <x:c r="K24" s="30" t="str">
        <x:f>IF(J24="","확인 필요",IF(J24&gt;1.5,"이격 입력","재확인"))</x:f>
        <x:v>확인 필요</x:v>
      </x:c>
      <x:c r="L24" s="68"/>
      <x:c r="M24" s="68"/>
      <x:c r="N24" s="30" t="str">
        <x:f>IF(COUNTA(A24:M24)=0,"",IF(OR(F24="확인 필요",I24="확인 필요",K24="확인 필요",L24="미확인",M24="미확인"),"확인할 항목 남음",IF(OR(F24="재확인",I24="재확인",K24="재확인"),"재확인 항목 있음","현장 대조 완료")))</x:f>
        <x:v>확인할 항목 남음</x:v>
      </x:c>
    </x:row>
    <x:row r="25" ht="32" customHeight="1">
      <x:c r="A25" s="68"/>
      <x:c r="B25" s="68"/>
      <x:c r="C25" s="68"/>
      <x:c r="D25" s="30" t="str">
        <x:f>IF(B25="공기보다 무거움(LPG 등)",4,IF(B25="공기보다 가벼움(도시가스·천연가스 계열)",8,""))</x:f>
      </x:c>
      <x:c r="E25" s="68"/>
      <x:c r="F25" s="30" t="str">
        <x:f>IF(OR(B25="확인필요",E25="",D25=""),"확인 필요",IF(E25&lt;=D25,"범위 입력","재확인"))</x:f>
        <x:v>확인 필요</x:v>
      </x:c>
      <x:c r="G25" s="30" t="str">
        <x:f>IF(B25="공기보다 무거움(LPG 등)","바닥→상단 0.3m",IF(B25="공기보다 가벼움(도시가스·천연가스 계열)","천장→하단 0.3m","가스 확인"))</x:f>
        <x:v>가스 확인</x:v>
      </x:c>
      <x:c r="H25" s="68"/>
      <x:c r="I25" s="30" t="str">
        <x:f>IF(OR(B25="확인필요",H25=""),"확인 필요",IF(H25&lt;=0.3,"범위 입력","재확인"))</x:f>
        <x:v>확인 필요</x:v>
      </x:c>
      <x:c r="J25" s="68"/>
      <x:c r="K25" s="30" t="str">
        <x:f>IF(J25="","확인 필요",IF(J25&gt;1.5,"이격 입력","재확인"))</x:f>
        <x:v>확인 필요</x:v>
      </x:c>
      <x:c r="L25" s="68"/>
      <x:c r="M25" s="68"/>
      <x:c r="N25" s="30" t="str">
        <x:f>IF(COUNTA(A25:M25)=0,"",IF(OR(F25="확인 필요",I25="확인 필요",K25="확인 필요",L25="미확인",M25="미확인"),"확인할 항목 남음",IF(OR(F25="재확인",I25="재확인",K25="재확인"),"재확인 항목 있음","현장 대조 완료")))</x:f>
        <x:v>확인할 항목 남음</x:v>
      </x:c>
    </x:row>
  </x:sheetData>
  <x:mergeCells>
    <x:mergeCell ref="A1:N1"/>
    <x:mergeCell ref="A2:N3"/>
  </x:mergeCells>
  <x:conditionalFormatting sqref="N6:N25">
    <x:cfRule type="expression" dxfId="2" priority="1">
      <x:formula>ISNUMBER(SEARCH("재확인",N6))</x:formula>
    </x:cfRule>
    <x:cfRule type="expression" dxfId="3" priority="2">
      <x:formula>ISNUMBER(SEARCH("완료",N6))</x:formula>
    </x:cfRule>
  </x:conditionalFormatting>
  <x:dataValidations count="80">
    <x:dataValidation type="list" sqref="B6">
      <x:formula1>"공기보다 가벼움(도시가스·천연가스 계열),공기보다 무거움(LPG 등),확인필요"</x:formula1>
    </x:dataValidation>
    <x:dataValidation type="list" sqref="C6">
      <x:formula1>"단독형,분리형,미확인"</x:formula1>
    </x:dataValidation>
    <x:dataValidation type="list" sqref="L6">
      <x:formula1>"도시가스/LNG용,LPG용,기타/복합,미확인"</x:formula1>
    </x:dataValidation>
    <x:dataValidation type="list" sqref="M6">
      <x:formula1>"확인,미확인,해당없음"</x:formula1>
    </x:dataValidation>
    <x:dataValidation type="list" sqref="B7">
      <x:formula1>"공기보다 가벼움(도시가스·천연가스 계열),공기보다 무거움(LPG 등),확인필요"</x:formula1>
    </x:dataValidation>
    <x:dataValidation type="list" sqref="C7">
      <x:formula1>"단독형,분리형,미확인"</x:formula1>
    </x:dataValidation>
    <x:dataValidation type="list" sqref="L7">
      <x:formula1>"도시가스/LNG용,LPG용,기타/복합,미확인"</x:formula1>
    </x:dataValidation>
    <x:dataValidation type="list" sqref="M7">
      <x:formula1>"확인,미확인,해당없음"</x:formula1>
    </x:dataValidation>
    <x:dataValidation type="list" sqref="B8">
      <x:formula1>"공기보다 가벼움(도시가스·천연가스 계열),공기보다 무거움(LPG 등),확인필요"</x:formula1>
    </x:dataValidation>
    <x:dataValidation type="list" sqref="C8">
      <x:formula1>"단독형,분리형,미확인"</x:formula1>
    </x:dataValidation>
    <x:dataValidation type="list" sqref="L8">
      <x:formula1>"도시가스/LNG용,LPG용,기타/복합,미확인"</x:formula1>
    </x:dataValidation>
    <x:dataValidation type="list" sqref="M8">
      <x:formula1>"확인,미확인,해당없음"</x:formula1>
    </x:dataValidation>
    <x:dataValidation type="list" sqref="B9">
      <x:formula1>"공기보다 가벼움(도시가스·천연가스 계열),공기보다 무거움(LPG 등),확인필요"</x:formula1>
    </x:dataValidation>
    <x:dataValidation type="list" sqref="C9">
      <x:formula1>"단독형,분리형,미확인"</x:formula1>
    </x:dataValidation>
    <x:dataValidation type="list" sqref="L9">
      <x:formula1>"도시가스/LNG용,LPG용,기타/복합,미확인"</x:formula1>
    </x:dataValidation>
    <x:dataValidation type="list" sqref="M9">
      <x:formula1>"확인,미확인,해당없음"</x:formula1>
    </x:dataValidation>
    <x:dataValidation type="list" sqref="B10">
      <x:formula1>"공기보다 가벼움(도시가스·천연가스 계열),공기보다 무거움(LPG 등),확인필요"</x:formula1>
    </x:dataValidation>
    <x:dataValidation type="list" sqref="C10">
      <x:formula1>"단독형,분리형,미확인"</x:formula1>
    </x:dataValidation>
    <x:dataValidation type="list" sqref="L10">
      <x:formula1>"도시가스/LNG용,LPG용,기타/복합,미확인"</x:formula1>
    </x:dataValidation>
    <x:dataValidation type="list" sqref="M10">
      <x:formula1>"확인,미확인,해당없음"</x:formula1>
    </x:dataValidation>
    <x:dataValidation type="list" sqref="B11">
      <x:formula1>"공기보다 가벼움(도시가스·천연가스 계열),공기보다 무거움(LPG 등),확인필요"</x:formula1>
    </x:dataValidation>
    <x:dataValidation type="list" sqref="C11">
      <x:formula1>"단독형,분리형,미확인"</x:formula1>
    </x:dataValidation>
    <x:dataValidation type="list" sqref="L11">
      <x:formula1>"도시가스/LNG용,LPG용,기타/복합,미확인"</x:formula1>
    </x:dataValidation>
    <x:dataValidation type="list" sqref="M11">
      <x:formula1>"확인,미확인,해당없음"</x:formula1>
    </x:dataValidation>
    <x:dataValidation type="list" sqref="B12">
      <x:formula1>"공기보다 가벼움(도시가스·천연가스 계열),공기보다 무거움(LPG 등),확인필요"</x:formula1>
    </x:dataValidation>
    <x:dataValidation type="list" sqref="C12">
      <x:formula1>"단독형,분리형,미확인"</x:formula1>
    </x:dataValidation>
    <x:dataValidation type="list" sqref="L12">
      <x:formula1>"도시가스/LNG용,LPG용,기타/복합,미확인"</x:formula1>
    </x:dataValidation>
    <x:dataValidation type="list" sqref="M12">
      <x:formula1>"확인,미확인,해당없음"</x:formula1>
    </x:dataValidation>
    <x:dataValidation type="list" sqref="B13">
      <x:formula1>"공기보다 가벼움(도시가스·천연가스 계열),공기보다 무거움(LPG 등),확인필요"</x:formula1>
    </x:dataValidation>
    <x:dataValidation type="list" sqref="C13">
      <x:formula1>"단독형,분리형,미확인"</x:formula1>
    </x:dataValidation>
    <x:dataValidation type="list" sqref="L13">
      <x:formula1>"도시가스/LNG용,LPG용,기타/복합,미확인"</x:formula1>
    </x:dataValidation>
    <x:dataValidation type="list" sqref="M13">
      <x:formula1>"확인,미확인,해당없음"</x:formula1>
    </x:dataValidation>
    <x:dataValidation type="list" sqref="B14">
      <x:formula1>"공기보다 가벼움(도시가스·천연가스 계열),공기보다 무거움(LPG 등),확인필요"</x:formula1>
    </x:dataValidation>
    <x:dataValidation type="list" sqref="C14">
      <x:formula1>"단독형,분리형,미확인"</x:formula1>
    </x:dataValidation>
    <x:dataValidation type="list" sqref="L14">
      <x:formula1>"도시가스/LNG용,LPG용,기타/복합,미확인"</x:formula1>
    </x:dataValidation>
    <x:dataValidation type="list" sqref="M14">
      <x:formula1>"확인,미확인,해당없음"</x:formula1>
    </x:dataValidation>
    <x:dataValidation type="list" sqref="B15">
      <x:formula1>"공기보다 가벼움(도시가스·천연가스 계열),공기보다 무거움(LPG 등),확인필요"</x:formula1>
    </x:dataValidation>
    <x:dataValidation type="list" sqref="C15">
      <x:formula1>"단독형,분리형,미확인"</x:formula1>
    </x:dataValidation>
    <x:dataValidation type="list" sqref="L15">
      <x:formula1>"도시가스/LNG용,LPG용,기타/복합,미확인"</x:formula1>
    </x:dataValidation>
    <x:dataValidation type="list" sqref="M15">
      <x:formula1>"확인,미확인,해당없음"</x:formula1>
    </x:dataValidation>
    <x:dataValidation type="list" sqref="B16">
      <x:formula1>"공기보다 가벼움(도시가스·천연가스 계열),공기보다 무거움(LPG 등),확인필요"</x:formula1>
    </x:dataValidation>
    <x:dataValidation type="list" sqref="C16">
      <x:formula1>"단독형,분리형,미확인"</x:formula1>
    </x:dataValidation>
    <x:dataValidation type="list" sqref="L16">
      <x:formula1>"도시가스/LNG용,LPG용,기타/복합,미확인"</x:formula1>
    </x:dataValidation>
    <x:dataValidation type="list" sqref="M16">
      <x:formula1>"확인,미확인,해당없음"</x:formula1>
    </x:dataValidation>
    <x:dataValidation type="list" sqref="B17">
      <x:formula1>"공기보다 가벼움(도시가스·천연가스 계열),공기보다 무거움(LPG 등),확인필요"</x:formula1>
    </x:dataValidation>
    <x:dataValidation type="list" sqref="C17">
      <x:formula1>"단독형,분리형,미확인"</x:formula1>
    </x:dataValidation>
    <x:dataValidation type="list" sqref="L17">
      <x:formula1>"도시가스/LNG용,LPG용,기타/복합,미확인"</x:formula1>
    </x:dataValidation>
    <x:dataValidation type="list" sqref="M17">
      <x:formula1>"확인,미확인,해당없음"</x:formula1>
    </x:dataValidation>
    <x:dataValidation type="list" sqref="B18">
      <x:formula1>"공기보다 가벼움(도시가스·천연가스 계열),공기보다 무거움(LPG 등),확인필요"</x:formula1>
    </x:dataValidation>
    <x:dataValidation type="list" sqref="C18">
      <x:formula1>"단독형,분리형,미확인"</x:formula1>
    </x:dataValidation>
    <x:dataValidation type="list" sqref="L18">
      <x:formula1>"도시가스/LNG용,LPG용,기타/복합,미확인"</x:formula1>
    </x:dataValidation>
    <x:dataValidation type="list" sqref="M18">
      <x:formula1>"확인,미확인,해당없음"</x:formula1>
    </x:dataValidation>
    <x:dataValidation type="list" sqref="B19">
      <x:formula1>"공기보다 가벼움(도시가스·천연가스 계열),공기보다 무거움(LPG 등),확인필요"</x:formula1>
    </x:dataValidation>
    <x:dataValidation type="list" sqref="C19">
      <x:formula1>"단독형,분리형,미확인"</x:formula1>
    </x:dataValidation>
    <x:dataValidation type="list" sqref="L19">
      <x:formula1>"도시가스/LNG용,LPG용,기타/복합,미확인"</x:formula1>
    </x:dataValidation>
    <x:dataValidation type="list" sqref="M19">
      <x:formula1>"확인,미확인,해당없음"</x:formula1>
    </x:dataValidation>
    <x:dataValidation type="list" sqref="B20">
      <x:formula1>"공기보다 가벼움(도시가스·천연가스 계열),공기보다 무거움(LPG 등),확인필요"</x:formula1>
    </x:dataValidation>
    <x:dataValidation type="list" sqref="C20">
      <x:formula1>"단독형,분리형,미확인"</x:formula1>
    </x:dataValidation>
    <x:dataValidation type="list" sqref="L20">
      <x:formula1>"도시가스/LNG용,LPG용,기타/복합,미확인"</x:formula1>
    </x:dataValidation>
    <x:dataValidation type="list" sqref="M20">
      <x:formula1>"확인,미확인,해당없음"</x:formula1>
    </x:dataValidation>
    <x:dataValidation type="list" sqref="B21">
      <x:formula1>"공기보다 가벼움(도시가스·천연가스 계열),공기보다 무거움(LPG 등),확인필요"</x:formula1>
    </x:dataValidation>
    <x:dataValidation type="list" sqref="C21">
      <x:formula1>"단독형,분리형,미확인"</x:formula1>
    </x:dataValidation>
    <x:dataValidation type="list" sqref="L21">
      <x:formula1>"도시가스/LNG용,LPG용,기타/복합,미확인"</x:formula1>
    </x:dataValidation>
    <x:dataValidation type="list" sqref="M21">
      <x:formula1>"확인,미확인,해당없음"</x:formula1>
    </x:dataValidation>
    <x:dataValidation type="list" sqref="B22">
      <x:formula1>"공기보다 가벼움(도시가스·천연가스 계열),공기보다 무거움(LPG 등),확인필요"</x:formula1>
    </x:dataValidation>
    <x:dataValidation type="list" sqref="C22">
      <x:formula1>"단독형,분리형,미확인"</x:formula1>
    </x:dataValidation>
    <x:dataValidation type="list" sqref="L22">
      <x:formula1>"도시가스/LNG용,LPG용,기타/복합,미확인"</x:formula1>
    </x:dataValidation>
    <x:dataValidation type="list" sqref="M22">
      <x:formula1>"확인,미확인,해당없음"</x:formula1>
    </x:dataValidation>
    <x:dataValidation type="list" sqref="B23">
      <x:formula1>"공기보다 가벼움(도시가스·천연가스 계열),공기보다 무거움(LPG 등),확인필요"</x:formula1>
    </x:dataValidation>
    <x:dataValidation type="list" sqref="C23">
      <x:formula1>"단독형,분리형,미확인"</x:formula1>
    </x:dataValidation>
    <x:dataValidation type="list" sqref="L23">
      <x:formula1>"도시가스/LNG용,LPG용,기타/복합,미확인"</x:formula1>
    </x:dataValidation>
    <x:dataValidation type="list" sqref="M23">
      <x:formula1>"확인,미확인,해당없음"</x:formula1>
    </x:dataValidation>
    <x:dataValidation type="list" sqref="B24">
      <x:formula1>"공기보다 가벼움(도시가스·천연가스 계열),공기보다 무거움(LPG 등),확인필요"</x:formula1>
    </x:dataValidation>
    <x:dataValidation type="list" sqref="C24">
      <x:formula1>"단독형,분리형,미확인"</x:formula1>
    </x:dataValidation>
    <x:dataValidation type="list" sqref="L24">
      <x:formula1>"도시가스/LNG용,LPG용,기타/복합,미확인"</x:formula1>
    </x:dataValidation>
    <x:dataValidation type="list" sqref="M24">
      <x:formula1>"확인,미확인,해당없음"</x:formula1>
    </x:dataValidation>
    <x:dataValidation type="list" sqref="B25">
      <x:formula1>"공기보다 가벼움(도시가스·천연가스 계열),공기보다 무거움(LPG 등),확인필요"</x:formula1>
    </x:dataValidation>
    <x:dataValidation type="list" sqref="C25">
      <x:formula1>"단독형,분리형,미확인"</x:formula1>
    </x:dataValidation>
    <x:dataValidation type="list" sqref="L25">
      <x:formula1>"도시가스/LNG용,LPG용,기타/복합,미확인"</x:formula1>
    </x:dataValidation>
    <x:dataValidation type="list" sqref="M25">
      <x:formula1>"확인,미확인,해당없음"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52" hidden="0" customWidth="1"/>
    <x:col min="3" max="3" width="23" hidden="0" customWidth="1"/>
    <x:col min="4" max="4" width="52" hidden="0" customWidth="1"/>
  </x:cols>
  <x:sheetData>
    <x:row r="1">
      <x:c r="A1" s="3" t="str">
        <x:v>공식 기준 · 출처 · 사용 주의</x:v>
      </x:c>
      <x:c r="B1" s="3"/>
      <x:c r="C1" s="3"/>
      <x:c r="D1" s="3"/>
    </x:row>
    <x:row r="3" ht="44" customHeight="1">
      <x:c r="A3" s="42" t="str">
        <x:v>항목</x:v>
      </x:c>
      <x:c r="B3" s="42" t="str">
        <x:v>확인 기준</x:v>
      </x:c>
      <x:c r="C3" s="42" t="str">
        <x:v>근거</x:v>
      </x:c>
      <x:c r="D3" s="42" t="str">
        <x:v>공식 URL</x:v>
      </x:c>
    </x:row>
    <x:row r="4" ht="44" customHeight="1">
      <x:c r="A4" s="30" t="str">
        <x:v>적용 관계</x:v>
      </x:c>
      <x:c r="B4" s="30" t="str">
        <x:v>소방시설법 기준의 가스누설경보기 설치·관리. LPG법·도시가스사업법에 적합하게 설치한 대상은 인정 규정 확인</x:v>
      </x:c>
      <x:c r="C4" s="30" t="str">
        <x:v>NFTC 206 1.1.1</x:v>
      </x:c>
      <x:c r="D4" s="30" t="str">
        <x:v>https://www.law.go.kr/LSW/admRulInfoP.do?admRulSeq=2100000216264&amp;chrClsCd=010201</x:v>
      </x:c>
    </x:row>
    <x:row r="5" ht="44" customHeight="1">
      <x:c r="A5" s="30" t="str">
        <x:v>가스 종류</x:v>
      </x:c>
      <x:c r="B5" s="30" t="str">
        <x:v>가연성가스 종류에 적합한 경보기를 가스연소기 주변에 설치</x:v>
      </x:c>
      <x:c r="C5" s="30" t="str">
        <x:v>NFTC 206 2.1.1</x:v>
      </x:c>
      <x:c r="D5" s="30" t="str">
        <x:v>https://law.go.kr/lbook/lbFileDownload.do?flExt=pdf&amp;lbookConflSeq=107697&amp;lbookSeq=107327</x:v>
      </x:c>
    </x:row>
    <x:row r="6" ht="44" customHeight="1">
      <x:c r="A6" s="30" t="str">
        <x:v>공기보다 가벼운 가스</x:v>
      </x:c>
      <x:c r="B6" s="30" t="str">
        <x:v>연소기 중심 직선거리 8m 이내 + 천장부터 경보기/탐지부 하단 0.3m 이하</x:v>
      </x:c>
      <x:c r="C6" s="30" t="str">
        <x:v>NFTC 206 2.1.3·2.1.4</x:v>
      </x:c>
      <x:c r="D6" s="30" t="str">
        <x:v>https://law.go.kr/lbook/lbFileDownload.do?flExt=pdf&amp;lbookConflSeq=107697&amp;lbookSeq=107327</x:v>
      </x:c>
    </x:row>
    <x:row r="7" ht="44" customHeight="1">
      <x:c r="A7" s="30" t="str">
        <x:v>공기보다 무거운 가스</x:v>
      </x:c>
      <x:c r="B7" s="30" t="str">
        <x:v>연소기 중심 직선거리 4m 이내 + 바닥부터 경보기/탐지부 상단 0.3m 이하</x:v>
      </x:c>
      <x:c r="C7" s="30" t="str">
        <x:v>NFTC 206 2.1.3·2.1.4</x:v>
      </x:c>
      <x:c r="D7" s="30" t="str">
        <x:v>https://law.go.kr/lbook/lbFileDownload.do?flExt=pdf&amp;lbookConflSeq=107697&amp;lbookSeq=107327</x:v>
      </x:c>
    </x:row>
    <x:row r="8" ht="44" customHeight="1">
      <x:c r="A8" s="30" t="str">
        <x:v>설치 제외 위치</x:v>
      </x:c>
      <x:c r="B8" s="30" t="str">
        <x:v>외부 기류, 급기구 1.5m 이내, 폐가스 접촉, 가림, 수증기·기름연기 직접 접촉 장소 제외</x:v>
      </x:c>
      <x:c r="C8" s="30" t="str">
        <x:v>NFTC 206 2.3.1</x:v>
      </x:c>
      <x:c r="D8" s="30" t="str">
        <x:v>https://law.go.kr/lbook/lbFileDownload.do?flExt=pdf&amp;lbookConflSeq=107697&amp;lbookSeq=107327</x:v>
      </x:c>
    </x:row>
    <x:row r="9" ht="44" customHeight="1">
      <x:c r="A9" s="30" t="str">
        <x:v>경보 전달</x:v>
      </x:c>
      <x:c r="B9" s="30" t="str">
        <x:v>경보음은 다른 기기 소음과 명확히 구별. NFTC 206은 1m에서 70dB 이상 기준을 둠</x:v>
      </x:c>
      <x:c r="C9" s="30" t="str">
        <x:v>NFTC 206 2.1.2·2.1.4</x:v>
      </x:c>
      <x:c r="D9" s="30" t="str">
        <x:v>https://law.go.kr/lbook/lbFileDownload.do?flExt=pdf&amp;lbookConflSeq=107697&amp;lbookSeq=107327</x:v>
      </x:c>
    </x:row>
    <x:row r="10" ht="44" customHeight="1">
      <x:c r="A10" s="30" t="str">
        <x:v>제품 기술기준</x:v>
      </x:c>
      <x:c r="B10" s="30" t="str">
        <x:v>가스누설경보기 형식승인 및 제품검사 기술기준 현행본 확인</x:v>
      </x:c>
      <x:c r="C10" s="30" t="str">
        <x:v>소방청고시 제2024-53호</x:v>
      </x:c>
      <x:c r="D10" s="30" t="str">
        <x:v>https://www.law.go.kr/admRulLsInfoP.do?admRulSeq=2100000251368&amp;chrClsCd=</x:v>
      </x:c>
    </x:row>
    <x:row r="11" ht="44" customHeight="1"/>
    <x:row r="12" ht="44" customHeight="1">
      <x:c r="A12" s="52" t="str">
        <x:v>주의: 이 파일은 사용자가 입력한 가스 종류와 치수를 NFTC 206의 대표 수치에 대조하는 기록 도구입니다. 건축물 용도, 소방시설 구성, LPG·도시가스 관련 법령 적용, 기존 허가·경과조치, 제품 시방에 따라 실제 적용은 달라질 수 있습니다. 가스 누설 시험을 위해 실제 가스를 임의로 방출하거나 불꽃을 이용하지 마세요. 시험·정비는 제조사 절차와 자격 있는 점검·설치 주체의 방법을 따르세요.</x:v>
      </x:c>
      <x:c r="B12" s="52"/>
      <x:c r="C12" s="52"/>
      <x:c r="D12" s="52"/>
    </x:row>
    <x:row r="13" ht="44" customHeight="1">
      <x:c r="A13" s="52"/>
      <x:c r="B13" s="52"/>
      <x:c r="C13" s="52"/>
      <x:c r="D13" s="52"/>
    </x:row>
    <x:row r="14" ht="44" customHeight="1">
      <x:c r="A14" s="52"/>
      <x:c r="B14" s="52"/>
      <x:c r="C14" s="52"/>
      <x:c r="D14" s="52"/>
    </x:row>
  </x:sheetData>
  <x:mergeCells>
    <x:mergeCell ref="A1:D1"/>
    <x:mergeCell ref="A12:D14"/>
  </x:mergeCells>
  <x:pageMargins left="0.7" right="0.7" top="0.75" bottom="0.75" header="0.3" footer="0.3"/>
</x:worksheet>
</file>